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اقرأني" sheetId="1" state="visible" r:id="rId3"/>
    <sheet name="المراحل" sheetId="2" state="visible" r:id="rId4"/>
    <sheet name="العملاء" sheetId="3" state="visible" r:id="rId5"/>
    <sheet name="الملخص" sheetId="4" state="visible" r:id="rId6"/>
    <sheet name="مؤشرات الإيراد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<sst xmlns="http://schemas.openxmlformats.org/spreadsheetml/2006/main" count="151" uniqueCount="121">
  <si>
    <t xml:space="preserve">جدول متابعة العملاء المحتملين وخط المبيعات</t>
  </si>
  <si>
    <t xml:space="preserve">الهدف:</t>
  </si>
  <si>
    <t xml:space="preserve">ألا يضيع أي استفسار، وأن تعرف من أي مصدر يأتي العميل الذي يدفع فعلاً، لا العميل الذي يسأل فقط.</t>
  </si>
  <si>
    <t xml:space="preserve">طريقة الاستخدام:</t>
  </si>
  <si>
    <t xml:space="preserve">1. ورقة «المراحل»: راجع تعريف كل مرحلة مع فريقك وعدّله إن لزم. المهم أن يعني «مؤهل» نفس الشيء للجميع.</t>
  </si>
  <si>
    <t xml:space="preserve">2. ورقة «العملاء»: صف واحد لكل استفسار، فور وصوله. اختر المصدر والمرحلة من القوائم.</t>
  </si>
  <si>
    <t xml:space="preserve">3. اكتب وقت الوصول ووقت أول رد، فيُحسب زمن الرد بالدقائق تلقائياً. زمن الرد من أقوى أسباب كسب العميل أو خسارته.</t>
  </si>
  <si>
    <t xml:space="preserve">4. حدّث «تاريخ الإجراء التالي» بعد كل تواصل. الصف يتحول إلى أحمر عند التأخر.</t>
  </si>
  <si>
    <t xml:space="preserve">5. ورقة «الملخص»: عدد الاستفسارات والمؤهلين والفائزين والإيراد لكل مصدر، ونسبة التحويل.</t>
  </si>
  <si>
    <t xml:space="preserve">قواعد مهمة:</t>
  </si>
  <si>
    <t xml:space="preserve">• الضغط على زر واتساب في موقعك ليس عميلاً. سجّل هنا فقط من تواصل فعلاً.</t>
  </si>
  <si>
    <t xml:space="preserve">• لا تكتب معلومات صحية أو تشخيصاً في هذا الجدول. اكتب الخدمة العامة فقط.</t>
  </si>
  <si>
    <t xml:space="preserve">• عند الانتقال إلى CRM (مثل Odoo أو HubSpot أو Zoho) استخدم نفس المراحل والأعمدة، فالانتقال يصبح استيراد ملف.</t>
  </si>
  <si>
    <r>
      <rPr>
        <sz val="11"/>
        <color theme="1"/>
        <rFont val="FreeSans"/>
        <family val="2"/>
      </rPr>
      <t xml:space="preserve">خلية صفراء </t>
    </r>
    <r>
      <rPr>
        <sz val="11"/>
        <color theme="1"/>
        <rFont val="Calibri"/>
        <family val="2"/>
        <charset val="1"/>
      </rPr>
      <t xml:space="preserve">= </t>
    </r>
    <r>
      <rPr>
        <sz val="11"/>
        <color theme="1"/>
        <rFont val="FreeSans"/>
        <family val="2"/>
      </rPr>
      <t xml:space="preserve">املأها أنت  </t>
    </r>
    <r>
      <rPr>
        <sz val="11"/>
        <color theme="1"/>
        <rFont val="Calibri"/>
        <family val="2"/>
        <charset val="1"/>
      </rPr>
      <t xml:space="preserve">|  Yellow cell = fill in</t>
    </r>
  </si>
  <si>
    <r>
      <rPr>
        <sz val="11"/>
        <color theme="1"/>
        <rFont val="FreeSans"/>
        <family val="2"/>
      </rPr>
      <t xml:space="preserve">صف رمادي فاتح </t>
    </r>
    <r>
      <rPr>
        <sz val="11"/>
        <color theme="1"/>
        <rFont val="Calibri"/>
        <family val="2"/>
        <charset val="1"/>
      </rPr>
      <t xml:space="preserve">= </t>
    </r>
    <r>
      <rPr>
        <sz val="11"/>
        <color theme="1"/>
        <rFont val="FreeSans"/>
        <family val="2"/>
      </rPr>
      <t xml:space="preserve">مثال وهمي، احذفه أو اكتب فوقه  </t>
    </r>
    <r>
      <rPr>
        <sz val="11"/>
        <color theme="1"/>
        <rFont val="Calibri"/>
        <family val="2"/>
        <charset val="1"/>
      </rPr>
      <t xml:space="preserve">|  Light grey row = fictional example, delete or overwrite</t>
    </r>
  </si>
  <si>
    <t xml:space="preserve">ون ديجيتال · نور الدين تليتي · onedigitalco.com · نسخة 23 أكتوبر 2026 · مجاني للاستخدام في عملك</t>
  </si>
  <si>
    <t xml:space="preserve">المرحلة
Stage</t>
  </si>
  <si>
    <t xml:space="preserve">شرط الدخول (حدث يمكن التحقق منه)
Entry condition</t>
  </si>
  <si>
    <t xml:space="preserve">المسؤول
Owner</t>
  </si>
  <si>
    <t xml:space="preserve">أقصى مدة بالأيام قبل التنبيه
Max days</t>
  </si>
  <si>
    <t xml:space="preserve">1. جديد</t>
  </si>
  <si>
    <t xml:space="preserve">وصل استفسار (نموذج، واتساب، اتصال) ولم يُرد عليه بعد</t>
  </si>
  <si>
    <t xml:space="preserve">الاستقبال / المبيعات</t>
  </si>
  <si>
    <t xml:space="preserve">2. تم التواصل</t>
  </si>
  <si>
    <t xml:space="preserve">أُرسل أول رد ووصل للعميل</t>
  </si>
  <si>
    <t xml:space="preserve">المبيعات</t>
  </si>
  <si>
    <t xml:space="preserve">3. مؤهل</t>
  </si>
  <si>
    <t xml:space="preserve">تأكدنا من: الخدمة المطلوبة، الميزانية أو طريقة الدفع، الموعد المناسب</t>
  </si>
  <si>
    <t xml:space="preserve">4. عرض سعر / موعد</t>
  </si>
  <si>
    <t xml:space="preserve">أُرسل عرض سعر مكتوب أو حُجز موعد استشارة</t>
  </si>
  <si>
    <t xml:space="preserve">5. فاز</t>
  </si>
  <si>
    <t xml:space="preserve">دفع العميل أو حضر الموعد وبدأت الخدمة</t>
  </si>
  <si>
    <t xml:space="preserve">6. خسر</t>
  </si>
  <si>
    <t xml:space="preserve">قال لا، أو لم يرد بعد 3 متابعات، أو غير مناسب. يجب اختيار سبب الخسارة</t>
  </si>
  <si>
    <t xml:space="preserve">أسباب الخسارة (قائمة ثابتة) | Lost reasons</t>
  </si>
  <si>
    <t xml:space="preserve">المصادر | Sources</t>
  </si>
  <si>
    <t xml:space="preserve">السعر</t>
  </si>
  <si>
    <t xml:space="preserve">جوجل (عادي)</t>
  </si>
  <si>
    <t xml:space="preserve">اختار مزوداً آخر</t>
  </si>
  <si>
    <t xml:space="preserve">خرائط جوجل</t>
  </si>
  <si>
    <t xml:space="preserve">لم يرد بعد 3 متابعات</t>
  </si>
  <si>
    <t xml:space="preserve">إعلان جوجل</t>
  </si>
  <si>
    <t xml:space="preserve">الخدمة غير متوفرة</t>
  </si>
  <si>
    <t xml:space="preserve">إعلان ميتا</t>
  </si>
  <si>
    <t xml:space="preserve">خارج منطقتنا</t>
  </si>
  <si>
    <t xml:space="preserve">إنستغرام (عادي)</t>
  </si>
  <si>
    <t xml:space="preserve">التوقيت غير مناسب</t>
  </si>
  <si>
    <t xml:space="preserve">تيك توك</t>
  </si>
  <si>
    <t xml:space="preserve">استفسار غير جاد / خطأ</t>
  </si>
  <si>
    <t xml:space="preserve">ChatGPT / ذكاء اصطناعي</t>
  </si>
  <si>
    <t xml:space="preserve">أخرى</t>
  </si>
  <si>
    <t xml:space="preserve">إحالة / توصية</t>
  </si>
  <si>
    <t xml:space="preserve">زيارة مباشرة</t>
  </si>
  <si>
    <t xml:space="preserve">تاريخ ووقت الوصول
Received</t>
  </si>
  <si>
    <t xml:space="preserve">الاسم أو الرمز
Name / code</t>
  </si>
  <si>
    <t xml:space="preserve">الهاتف
Phone</t>
  </si>
  <si>
    <t xml:space="preserve">المصدر
Source</t>
  </si>
  <si>
    <t xml:space="preserve">الحملة / UTM
Campaign</t>
  </si>
  <si>
    <t xml:space="preserve">الخدمة المطلوبة
Service</t>
  </si>
  <si>
    <t xml:space="preserve">وقت أول رد
First reply</t>
  </si>
  <si>
    <t xml:space="preserve">زمن الرد (دقائق)
Response min</t>
  </si>
  <si>
    <t xml:space="preserve">آخر تواصل
Last contact</t>
  </si>
  <si>
    <t xml:space="preserve">أيام منذ آخر تواصل
Days since</t>
  </si>
  <si>
    <t xml:space="preserve">الإجراء التالي
Next action</t>
  </si>
  <si>
    <t xml:space="preserve">تاريخ الإجراء التالي
Next date</t>
  </si>
  <si>
    <t xml:space="preserve">القيمة المتوقعة (درهم)
Value AED</t>
  </si>
  <si>
    <t xml:space="preserve">سبب الخسارة
Lost reason</t>
  </si>
  <si>
    <t xml:space="preserve">تاريخ الفوز
Won date</t>
  </si>
  <si>
    <t xml:space="preserve">متأخر؟
Overdue</t>
  </si>
  <si>
    <t xml:space="preserve">ملاحظات
Notes</t>
  </si>
  <si>
    <t xml:space="preserve">مؤهل؟
Qualified</t>
  </si>
  <si>
    <t xml:space="preserve">حصل اجتماع؟
Meeting held</t>
  </si>
  <si>
    <t xml:space="preserve">أُرسل عرض سعر؟
Proposal sent</t>
  </si>
  <si>
    <t xml:space="preserve">عميل A (مثال وهمي)</t>
  </si>
  <si>
    <t xml:space="preserve">+9715XXXXXXX</t>
  </si>
  <si>
    <t xml:space="preserve">تقويم أسنان شفاف</t>
  </si>
  <si>
    <t xml:space="preserve">سارة</t>
  </si>
  <si>
    <t xml:space="preserve">تأكيد موعد الاستشارة</t>
  </si>
  <si>
    <t xml:space="preserve">نعم</t>
  </si>
  <si>
    <t xml:space="preserve">لا</t>
  </si>
  <si>
    <t xml:space="preserve">عميل B (مثال وهمي)</t>
  </si>
  <si>
    <t xml:space="preserve">oct_aligners_reels</t>
  </si>
  <si>
    <t xml:space="preserve">رد متأخر 11 ساعة</t>
  </si>
  <si>
    <t xml:space="preserve">الملخص حسب المصدر | Summary by source</t>
  </si>
  <si>
    <t xml:space="preserve">الاستفسارات
Leads</t>
  </si>
  <si>
    <t xml:space="preserve">مؤهل أو أبعد
Qualified+</t>
  </si>
  <si>
    <t xml:space="preserve">فاز
Won</t>
  </si>
  <si>
    <t xml:space="preserve">نسبة الفوز
Win rate</t>
  </si>
  <si>
    <t xml:space="preserve">إيراد الفائزين (درهم)
Won value</t>
  </si>
  <si>
    <t xml:space="preserve">متوسط زمن الرد (دقائق)
Avg response</t>
  </si>
  <si>
    <t xml:space="preserve">المجموع | Total</t>
  </si>
  <si>
    <r>
      <rPr>
        <sz val="11"/>
        <color theme="1"/>
        <rFont val="FreeSans"/>
        <family val="2"/>
      </rPr>
      <t xml:space="preserve">استفسارات متأخرة الآن </t>
    </r>
    <r>
      <rPr>
        <sz val="11"/>
        <color theme="1"/>
        <rFont val="Calibri"/>
        <family val="2"/>
        <charset val="1"/>
      </rPr>
      <t xml:space="preserve">| Overdue now</t>
    </r>
  </si>
  <si>
    <r>
      <rPr>
        <sz val="11"/>
        <color theme="1"/>
        <rFont val="FreeSans"/>
        <family val="2"/>
      </rPr>
      <t xml:space="preserve">خسائر بسبب عدم الرد </t>
    </r>
    <r>
      <rPr>
        <sz val="11"/>
        <color theme="1"/>
        <rFont val="Calibri"/>
        <family val="2"/>
        <charset val="1"/>
      </rPr>
      <t xml:space="preserve">| Lost to no reply</t>
    </r>
  </si>
  <si>
    <t xml:space="preserve">مؤشرات الإيراد | Revenue KPIs</t>
  </si>
  <si>
    <r>
      <rPr>
        <sz val="11"/>
        <color theme="1"/>
        <rFont val="FreeSans"/>
        <family val="2"/>
      </rPr>
      <t xml:space="preserve">من تاريخ </t>
    </r>
    <r>
      <rPr>
        <sz val="11"/>
        <color theme="1"/>
        <rFont val="Calibri"/>
        <family val="2"/>
        <charset val="1"/>
      </rPr>
      <t xml:space="preserve">| From</t>
    </r>
  </si>
  <si>
    <r>
      <rPr>
        <sz val="11"/>
        <color theme="1"/>
        <rFont val="FreeSans"/>
        <family val="2"/>
      </rPr>
      <t xml:space="preserve">إلى تاريخ </t>
    </r>
    <r>
      <rPr>
        <sz val="11"/>
        <color theme="1"/>
        <rFont val="Calibri"/>
        <family val="2"/>
        <charset val="1"/>
      </rPr>
      <t xml:space="preserve">(</t>
    </r>
    <r>
      <rPr>
        <sz val="11"/>
        <color theme="1"/>
        <rFont val="FreeSans"/>
        <family val="2"/>
      </rPr>
      <t xml:space="preserve">شامل</t>
    </r>
    <r>
      <rPr>
        <sz val="11"/>
        <color theme="1"/>
        <rFont val="Calibri"/>
        <family val="2"/>
        <charset val="1"/>
      </rPr>
      <t xml:space="preserve">) | To (inclusive)</t>
    </r>
  </si>
  <si>
    <r>
      <rPr>
        <sz val="11"/>
        <color theme="1"/>
        <rFont val="FreeSans"/>
        <family val="2"/>
      </rPr>
      <t xml:space="preserve">إنفاق الإعلانات المدفوعة في الفترة </t>
    </r>
    <r>
      <rPr>
        <sz val="11"/>
        <color theme="1"/>
        <rFont val="Calibri"/>
        <family val="2"/>
        <charset val="1"/>
      </rPr>
      <t xml:space="preserve">(</t>
    </r>
    <r>
      <rPr>
        <sz val="11"/>
        <color theme="1"/>
        <rFont val="FreeSans"/>
        <family val="2"/>
      </rPr>
      <t xml:space="preserve">درهم</t>
    </r>
    <r>
      <rPr>
        <sz val="11"/>
        <color theme="1"/>
        <rFont val="Calibri"/>
        <family val="2"/>
        <charset val="1"/>
      </rPr>
      <t xml:space="preserve">) | Paid spend AED</t>
    </r>
  </si>
  <si>
    <t xml:space="preserve">المؤشر | KPI</t>
  </si>
  <si>
    <t xml:space="preserve">القيمة | Value</t>
  </si>
  <si>
    <t xml:space="preserve">التعريف | Definition</t>
  </si>
  <si>
    <t xml:space="preserve">كل الاستفسارات | All enquiries</t>
  </si>
  <si>
    <t xml:space="preserve">كل صف في ورقة العملاء خلال الفترة (تواصل فعلي، لا ضغطات)</t>
  </si>
  <si>
    <t xml:space="preserve">عملاء مؤهلون | Qualified leads</t>
  </si>
  <si>
    <t xml:space="preserve">طلبوا خدمة ولديهم مشروع وميزانية أو استعداد جدي للتفاوض (عمود «مؤهل؟»)</t>
  </si>
  <si>
    <t xml:space="preserve">اجتماعات | Meetings</t>
  </si>
  <si>
    <t xml:space="preserve">عمود «حصل اجتماع؟»</t>
  </si>
  <si>
    <t xml:space="preserve">عروض أسعار مرسلة | Proposals sent</t>
  </si>
  <si>
    <t xml:space="preserve">عمود «أُرسل عرض سعر؟»</t>
  </si>
  <si>
    <t xml:space="preserve">عقود فائزة | Won</t>
  </si>
  <si>
    <t xml:space="preserve">المرحلة «فاز»</t>
  </si>
  <si>
    <t xml:space="preserve">من مؤهل إلى اجتماع | Lead-to-meeting rate</t>
  </si>
  <si>
    <t xml:space="preserve">الاجتماعات ÷ العملاء المؤهلين</t>
  </si>
  <si>
    <t xml:space="preserve">من عرض إلى عقد | Proposal-to-close rate</t>
  </si>
  <si>
    <t xml:space="preserve">العقود الفائزة ÷ العروض المرسلة</t>
  </si>
  <si>
    <t xml:space="preserve">إيراد البحث العضوي (درهم) | Organic revenue AED</t>
  </si>
  <si>
    <t xml:space="preserve">قيمة العقود الفائزة من: جوجل العادي وخرائط جوجل وChatGPT / الذكاء الاصطناعي</t>
  </si>
  <si>
    <t xml:space="preserve">كل إيراد العقود الفائزة (درهم) | Total won AED</t>
  </si>
  <si>
    <t xml:space="preserve">قيمة كل العقود الفائزة في الفترة</t>
  </si>
  <si>
    <t xml:space="preserve">تكلفة العميل المؤهل المدفوع (درهم) | Cost per qualified paid lead</t>
  </si>
  <si>
    <t xml:space="preserve">إنفاق الإعلانات ÷ العملاء المؤهلين القادمين من الإعلانات</t>
  </si>
  <si>
    <t xml:space="preserve">ترتيب جوجل مؤشر تشخيصي. هذه الورقة تقيس ما يهم العمل: مؤهلون، اجتماعات، عروض، عقود، وإيراد.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</si>
</sst>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yyyy\-mm\-dd\ hh:mm"/>
    <numFmt numFmtId="166" formatCode="yyyy\-mm\-dd"/>
    <numFmt numFmtId="167" formatCode="#,##0"/>
    <numFmt numFmtId="168" formatCode="0%"/>
    <numFmt numFmtId="169" formatCode="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sz val="11"/>
      <color theme="1"/>
      <name val="FreeSans"/>
      <family val="2"/>
    </font>
    <font>
      <i val="true"/>
      <sz val="11"/>
      <color rgb="FF66708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4"/>
      <name val="Arial"/>
      <family val="0"/>
      <charset val="1"/>
    </font>
    <font>
      <sz val="11"/>
      <color rgb="FF0000FF"/>
      <name val="Arial"/>
      <family val="0"/>
      <charset val="1"/>
    </font>
    <font>
      <i val="true"/>
      <sz val="1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4C2"/>
        <bgColor rgb="FFFFFF99"/>
      </patternFill>
    </fill>
    <fill>
      <patternFill patternType="solid">
        <fgColor rgb="FFEEF2F7"/>
        <bgColor rgb="FFFFFFFF"/>
      </patternFill>
    </fill>
    <fill>
      <patternFill patternType="solid">
        <fgColor rgb="FF1F2937"/>
        <bgColor rgb="FF33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8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9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BD5D5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C2"/>
      <rgbColor rgb="FFEEF2F7"/>
      <rgbColor rgb="FF660066"/>
      <rgbColor rgb="FFFF8080"/>
      <rgbColor rgb="FF0066CC"/>
      <rgbColor rgb="FFD0D5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BD5D5"/>
      <rgbColor rgb="FF3366FF"/>
      <rgbColor rgb="FF33CCCC"/>
      <rgbColor rgb="FF99CC00"/>
      <rgbColor rgb="FFFFCC00"/>
      <rgbColor rgb="FFFF9900"/>
      <rgbColor rgb="FFFF6600"/>
      <rgbColor rgb="FF66708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9"/>
  <sheetViews>
    <sheetView showFormulas="false" showGridLines="tru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9.7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3" t="s">
        <v>4</v>
      </c>
    </row>
    <row r="7" customFormat="false" ht="15" hidden="false" customHeight="false" outlineLevel="0" collapsed="false">
      <c r="A7" s="3" t="s">
        <v>5</v>
      </c>
    </row>
    <row r="8" customFormat="false" ht="15" hidden="false" customHeight="false" outlineLevel="0" collapsed="false">
      <c r="A8" s="3" t="s">
        <v>6</v>
      </c>
    </row>
    <row r="9" customFormat="false" ht="15" hidden="false" customHeight="false" outlineLevel="0" collapsed="false">
      <c r="A9" s="3" t="s">
        <v>7</v>
      </c>
    </row>
    <row r="10" customFormat="false" ht="15" hidden="false" customHeight="false" outlineLevel="0" collapsed="false">
      <c r="A10" s="3" t="s">
        <v>8</v>
      </c>
    </row>
    <row r="11" customFormat="false" ht="15" hidden="false" customHeight="false" outlineLevel="0" collapsed="false">
      <c r="A11" s="2" t="s">
        <v>9</v>
      </c>
    </row>
    <row r="12" customFormat="false" ht="15" hidden="false" customHeight="false" outlineLevel="0" collapsed="false">
      <c r="A12" s="3" t="s">
        <v>10</v>
      </c>
    </row>
    <row r="13" customFormat="false" ht="15" hidden="false" customHeight="false" outlineLevel="0" collapsed="false">
      <c r="A13" s="3" t="s">
        <v>11</v>
      </c>
    </row>
    <row r="14" customFormat="false" ht="15" hidden="false" customHeight="false" outlineLevel="0" collapsed="false">
      <c r="A14" s="3" t="s">
        <v>12</v>
      </c>
    </row>
    <row r="16" customFormat="false" ht="14.9" hidden="false" customHeight="false" outlineLevel="0" collapsed="false">
      <c r="A16" s="4" t="s">
        <v>13</v>
      </c>
    </row>
    <row r="17" customFormat="false" ht="14.9" hidden="false" customHeight="false" outlineLevel="0" collapsed="false">
      <c r="A17" s="5" t="s">
        <v>14</v>
      </c>
    </row>
    <row r="19" customFormat="false" ht="14.15" hidden="false" customHeight="false" outlineLevel="0" collapsed="false">
      <c r="A19" s="6" t="s">
        <v>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0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70"/>
    <col collapsed="false" customWidth="true" hidden="false" outlineLevel="0" max="3" min="3" style="0" width="22"/>
    <col collapsed="false" customWidth="true" hidden="false" outlineLevel="0" max="4" min="4" style="0" width="20"/>
  </cols>
  <sheetData>
    <row r="1" customFormat="false" ht="36" hidden="false" customHeight="true" outlineLevel="0" collapsed="false">
      <c r="A1" s="7" t="s">
        <v>16</v>
      </c>
      <c r="B1" s="7" t="s">
        <v>17</v>
      </c>
      <c r="C1" s="7" t="s">
        <v>18</v>
      </c>
      <c r="D1" s="7" t="s">
        <v>19</v>
      </c>
    </row>
    <row r="2" customFormat="false" ht="15" hidden="false" customHeight="false" outlineLevel="0" collapsed="false">
      <c r="A2" s="8" t="s">
        <v>20</v>
      </c>
      <c r="B2" s="8" t="s">
        <v>21</v>
      </c>
      <c r="C2" s="8" t="s">
        <v>22</v>
      </c>
      <c r="D2" s="9" t="n">
        <v>0.25</v>
      </c>
    </row>
    <row r="3" customFormat="false" ht="15" hidden="false" customHeight="false" outlineLevel="0" collapsed="false">
      <c r="A3" s="8" t="s">
        <v>23</v>
      </c>
      <c r="B3" s="8" t="s">
        <v>24</v>
      </c>
      <c r="C3" s="8" t="s">
        <v>25</v>
      </c>
      <c r="D3" s="9" t="n">
        <v>2</v>
      </c>
    </row>
    <row r="4" customFormat="false" ht="15" hidden="false" customHeight="false" outlineLevel="0" collapsed="false">
      <c r="A4" s="8" t="s">
        <v>26</v>
      </c>
      <c r="B4" s="8" t="s">
        <v>27</v>
      </c>
      <c r="C4" s="8" t="s">
        <v>25</v>
      </c>
      <c r="D4" s="9" t="n">
        <v>3</v>
      </c>
    </row>
    <row r="5" customFormat="false" ht="15" hidden="false" customHeight="false" outlineLevel="0" collapsed="false">
      <c r="A5" s="8" t="s">
        <v>28</v>
      </c>
      <c r="B5" s="8" t="s">
        <v>29</v>
      </c>
      <c r="C5" s="8" t="s">
        <v>25</v>
      </c>
      <c r="D5" s="9" t="n">
        <v>5</v>
      </c>
    </row>
    <row r="6" customFormat="false" ht="15" hidden="false" customHeight="false" outlineLevel="0" collapsed="false">
      <c r="A6" s="8" t="s">
        <v>30</v>
      </c>
      <c r="B6" s="8" t="s">
        <v>31</v>
      </c>
      <c r="C6" s="8" t="s">
        <v>25</v>
      </c>
      <c r="D6" s="9"/>
    </row>
    <row r="7" customFormat="false" ht="15" hidden="false" customHeight="false" outlineLevel="0" collapsed="false">
      <c r="A7" s="8" t="s">
        <v>32</v>
      </c>
      <c r="B7" s="8" t="s">
        <v>33</v>
      </c>
      <c r="C7" s="8" t="s">
        <v>25</v>
      </c>
      <c r="D7" s="9"/>
    </row>
    <row r="10" customFormat="false" ht="15" hidden="false" customHeight="false" outlineLevel="0" collapsed="false">
      <c r="A10" s="10" t="s">
        <v>34</v>
      </c>
      <c r="C10" s="10" t="s">
        <v>35</v>
      </c>
    </row>
    <row r="11" customFormat="false" ht="15" hidden="false" customHeight="false" outlineLevel="0" collapsed="false">
      <c r="A11" s="11" t="s">
        <v>36</v>
      </c>
      <c r="C11" s="11" t="s">
        <v>37</v>
      </c>
    </row>
    <row r="12" customFormat="false" ht="15" hidden="false" customHeight="false" outlineLevel="0" collapsed="false">
      <c r="A12" s="11" t="s">
        <v>38</v>
      </c>
      <c r="C12" s="11" t="s">
        <v>39</v>
      </c>
    </row>
    <row r="13" customFormat="false" ht="15" hidden="false" customHeight="false" outlineLevel="0" collapsed="false">
      <c r="A13" s="11" t="s">
        <v>40</v>
      </c>
      <c r="C13" s="11" t="s">
        <v>41</v>
      </c>
    </row>
    <row r="14" customFormat="false" ht="15" hidden="false" customHeight="false" outlineLevel="0" collapsed="false">
      <c r="A14" s="11" t="s">
        <v>42</v>
      </c>
      <c r="C14" s="11" t="s">
        <v>43</v>
      </c>
    </row>
    <row r="15" customFormat="false" ht="15" hidden="false" customHeight="false" outlineLevel="0" collapsed="false">
      <c r="A15" s="11" t="s">
        <v>44</v>
      </c>
      <c r="C15" s="11" t="s">
        <v>45</v>
      </c>
    </row>
    <row r="16" customFormat="false" ht="15" hidden="false" customHeight="false" outlineLevel="0" collapsed="false">
      <c r="A16" s="11" t="s">
        <v>46</v>
      </c>
      <c r="C16" s="11" t="s">
        <v>47</v>
      </c>
    </row>
    <row r="17" customFormat="false" ht="15" hidden="false" customHeight="false" outlineLevel="0" collapsed="false">
      <c r="A17" s="11" t="s">
        <v>48</v>
      </c>
      <c r="C17" s="11" t="s">
        <v>49</v>
      </c>
    </row>
    <row r="18" customFormat="false" ht="15" hidden="false" customHeight="false" outlineLevel="0" collapsed="false">
      <c r="A18" s="11" t="s">
        <v>50</v>
      </c>
      <c r="C18" s="11" t="s">
        <v>51</v>
      </c>
    </row>
    <row r="19" customFormat="false" ht="15" hidden="false" customHeight="false" outlineLevel="0" collapsed="false">
      <c r="C19" s="11" t="s">
        <v>52</v>
      </c>
    </row>
    <row r="20" customFormat="false" ht="15" hidden="false" customHeight="false" outlineLevel="0" collapsed="false">
      <c r="C20" s="11" t="s">
        <v>50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V201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8" min="2" style="0" width="18"/>
    <col collapsed="false" customWidth="true" hidden="false" outlineLevel="0" max="9" min="9" style="0" width="20"/>
    <col collapsed="false" customWidth="true" hidden="false" outlineLevel="0" max="12" min="10" style="0" width="18"/>
    <col collapsed="false" customWidth="true" hidden="false" outlineLevel="0" max="13" min="13" style="0" width="30"/>
    <col collapsed="false" customWidth="true" hidden="false" outlineLevel="0" max="18" min="14" style="0" width="18"/>
    <col collapsed="false" customWidth="true" hidden="false" outlineLevel="0" max="19" min="19" style="0" width="35"/>
    <col collapsed="false" customWidth="true" hidden="false" outlineLevel="0" max="21" min="20" style="0" width="14"/>
    <col collapsed="false" customWidth="true" hidden="false" outlineLevel="0" max="22" min="22" style="0" width="16"/>
  </cols>
  <sheetData>
    <row r="1" customFormat="false" ht="36" hidden="false" customHeight="true" outlineLevel="0" collapsed="false">
      <c r="A1" s="7" t="s">
        <v>53</v>
      </c>
      <c r="B1" s="7" t="s">
        <v>54</v>
      </c>
      <c r="C1" s="7" t="s">
        <v>55</v>
      </c>
      <c r="D1" s="7" t="s">
        <v>56</v>
      </c>
      <c r="E1" s="7" t="s">
        <v>57</v>
      </c>
      <c r="F1" s="7" t="s">
        <v>58</v>
      </c>
      <c r="G1" s="7" t="s">
        <v>16</v>
      </c>
      <c r="H1" s="7" t="s">
        <v>18</v>
      </c>
      <c r="I1" s="7" t="s">
        <v>59</v>
      </c>
      <c r="J1" s="7" t="s">
        <v>60</v>
      </c>
      <c r="K1" s="7" t="s">
        <v>61</v>
      </c>
      <c r="L1" s="7" t="s">
        <v>62</v>
      </c>
      <c r="M1" s="7" t="s">
        <v>63</v>
      </c>
      <c r="N1" s="7" t="s">
        <v>64</v>
      </c>
      <c r="O1" s="7" t="s">
        <v>65</v>
      </c>
      <c r="P1" s="7" t="s">
        <v>66</v>
      </c>
      <c r="Q1" s="7" t="s">
        <v>67</v>
      </c>
      <c r="R1" s="7" t="s">
        <v>68</v>
      </c>
      <c r="S1" s="7" t="s">
        <v>69</v>
      </c>
      <c r="T1" s="7" t="s">
        <v>70</v>
      </c>
      <c r="U1" s="7" t="s">
        <v>71</v>
      </c>
      <c r="V1" s="7" t="s">
        <v>72</v>
      </c>
    </row>
    <row r="2" customFormat="false" ht="15" hidden="false" customHeight="false" outlineLevel="0" collapsed="false">
      <c r="A2" s="12" t="n">
        <v>46315.4201388889</v>
      </c>
      <c r="B2" s="13" t="s">
        <v>73</v>
      </c>
      <c r="C2" s="13" t="s">
        <v>74</v>
      </c>
      <c r="D2" s="13" t="s">
        <v>39</v>
      </c>
      <c r="E2" s="13"/>
      <c r="F2" s="13" t="s">
        <v>75</v>
      </c>
      <c r="G2" s="13" t="s">
        <v>28</v>
      </c>
      <c r="H2" s="13" t="s">
        <v>76</v>
      </c>
      <c r="I2" s="12" t="n">
        <v>46315.4284722222</v>
      </c>
      <c r="J2" s="13" t="n">
        <f aca="false">IF(AND(A2&lt;&gt;"",I2&lt;&gt;""),ROUND((I2-A2)*1440,0),"")</f>
        <v>12</v>
      </c>
      <c r="K2" s="14" t="n">
        <v>46316</v>
      </c>
      <c r="L2" s="13" t="n">
        <f aca="true">IF(K2="","",TODAY()-K2)</f>
        <v>2</v>
      </c>
      <c r="M2" s="13" t="s">
        <v>77</v>
      </c>
      <c r="N2" s="14" t="n">
        <v>46318</v>
      </c>
      <c r="O2" s="15" t="n">
        <v>9000</v>
      </c>
      <c r="P2" s="13"/>
      <c r="Q2" s="14"/>
      <c r="R2" s="13" t="str">
        <f aca="true">IF(AND(N2&lt;&gt;"",N2&lt;TODAY(),G2&lt;&gt;"5. فاز",G2&lt;&gt;"6. خسر"),"متأخر","")</f>
        <v/>
      </c>
      <c r="S2" s="13"/>
      <c r="T2" s="13" t="s">
        <v>78</v>
      </c>
      <c r="U2" s="13" t="s">
        <v>78</v>
      </c>
      <c r="V2" s="13" t="s">
        <v>79</v>
      </c>
    </row>
    <row r="3" customFormat="false" ht="15" hidden="false" customHeight="false" outlineLevel="0" collapsed="false">
      <c r="A3" s="12" t="n">
        <v>46314.9027777778</v>
      </c>
      <c r="B3" s="13" t="s">
        <v>80</v>
      </c>
      <c r="C3" s="13" t="s">
        <v>74</v>
      </c>
      <c r="D3" s="13" t="s">
        <v>43</v>
      </c>
      <c r="E3" s="13" t="s">
        <v>81</v>
      </c>
      <c r="F3" s="13" t="s">
        <v>75</v>
      </c>
      <c r="G3" s="13" t="s">
        <v>32</v>
      </c>
      <c r="H3" s="13" t="s">
        <v>76</v>
      </c>
      <c r="I3" s="12" t="n">
        <v>46315.3763888889</v>
      </c>
      <c r="J3" s="13" t="n">
        <f aca="false">IF(AND(A3&lt;&gt;"",I3&lt;&gt;""),ROUND((I3-A3)*1440,0),"")</f>
        <v>682</v>
      </c>
      <c r="K3" s="14" t="n">
        <v>46317</v>
      </c>
      <c r="L3" s="13" t="n">
        <f aca="true">IF(K3="","",TODAY()-K3)</f>
        <v>1</v>
      </c>
      <c r="M3" s="13"/>
      <c r="N3" s="14"/>
      <c r="O3" s="15" t="n">
        <v>0</v>
      </c>
      <c r="P3" s="13" t="s">
        <v>40</v>
      </c>
      <c r="Q3" s="14"/>
      <c r="R3" s="13" t="str">
        <f aca="true">IF(AND(N3&lt;&gt;"",N3&lt;TODAY(),G3&lt;&gt;"5. فاز",G3&lt;&gt;"6. خسر"),"متأخر","")</f>
        <v/>
      </c>
      <c r="S3" s="13" t="s">
        <v>82</v>
      </c>
      <c r="T3" s="13" t="s">
        <v>79</v>
      </c>
      <c r="U3" s="13" t="s">
        <v>79</v>
      </c>
      <c r="V3" s="13" t="s">
        <v>79</v>
      </c>
    </row>
    <row r="4" customFormat="false" ht="15" hidden="false" customHeight="false" outlineLevel="0" collapsed="false">
      <c r="A4" s="16"/>
      <c r="B4" s="9"/>
      <c r="C4" s="9"/>
      <c r="D4" s="9"/>
      <c r="E4" s="9"/>
      <c r="F4" s="9"/>
      <c r="G4" s="9"/>
      <c r="H4" s="9"/>
      <c r="I4" s="16"/>
      <c r="J4" s="8" t="str">
        <f aca="false">IF(AND(A4&lt;&gt;"",I4&lt;&gt;""),ROUND((I4-A4)*1440,0),"")</f>
        <v/>
      </c>
      <c r="K4" s="17"/>
      <c r="L4" s="8" t="str">
        <f aca="true">IF(K4="","",TODAY()-K4)</f>
        <v/>
      </c>
      <c r="M4" s="9"/>
      <c r="N4" s="17"/>
      <c r="O4" s="18"/>
      <c r="P4" s="9"/>
      <c r="Q4" s="17"/>
      <c r="R4" s="8" t="str">
        <f aca="true">IF(AND(N4&lt;&gt;"",N4&lt;TODAY(),G4&lt;&gt;"5. فاز",G4&lt;&gt;"6. خسر"),"متأخر","")</f>
        <v/>
      </c>
      <c r="S4" s="9"/>
      <c r="T4" s="9"/>
      <c r="U4" s="9"/>
      <c r="V4" s="9"/>
    </row>
    <row r="5" customFormat="false" ht="15" hidden="false" customHeight="false" outlineLevel="0" collapsed="false">
      <c r="A5" s="16"/>
      <c r="B5" s="9"/>
      <c r="C5" s="9"/>
      <c r="D5" s="9"/>
      <c r="E5" s="9"/>
      <c r="F5" s="9"/>
      <c r="G5" s="9"/>
      <c r="H5" s="9"/>
      <c r="I5" s="16"/>
      <c r="J5" s="8" t="str">
        <f aca="false">IF(AND(A5&lt;&gt;"",I5&lt;&gt;""),ROUND((I5-A5)*1440,0),"")</f>
        <v/>
      </c>
      <c r="K5" s="17"/>
      <c r="L5" s="8" t="str">
        <f aca="true">IF(K5="","",TODAY()-K5)</f>
        <v/>
      </c>
      <c r="M5" s="9"/>
      <c r="N5" s="17"/>
      <c r="O5" s="18"/>
      <c r="P5" s="9"/>
      <c r="Q5" s="17"/>
      <c r="R5" s="8" t="str">
        <f aca="true">IF(AND(N5&lt;&gt;"",N5&lt;TODAY(),G5&lt;&gt;"5. فاز",G5&lt;&gt;"6. خسر"),"متأخر","")</f>
        <v/>
      </c>
      <c r="S5" s="9"/>
      <c r="T5" s="9"/>
      <c r="U5" s="9"/>
      <c r="V5" s="9"/>
    </row>
    <row r="6" customFormat="false" ht="15" hidden="false" customHeight="false" outlineLevel="0" collapsed="false">
      <c r="A6" s="16"/>
      <c r="B6" s="9"/>
      <c r="C6" s="9"/>
      <c r="D6" s="9"/>
      <c r="E6" s="9"/>
      <c r="F6" s="9"/>
      <c r="G6" s="9"/>
      <c r="H6" s="9"/>
      <c r="I6" s="16"/>
      <c r="J6" s="8" t="str">
        <f aca="false">IF(AND(A6&lt;&gt;"",I6&lt;&gt;""),ROUND((I6-A6)*1440,0),"")</f>
        <v/>
      </c>
      <c r="K6" s="17"/>
      <c r="L6" s="8" t="str">
        <f aca="true">IF(K6="","",TODAY()-K6)</f>
        <v/>
      </c>
      <c r="M6" s="9"/>
      <c r="N6" s="17"/>
      <c r="O6" s="18"/>
      <c r="P6" s="9"/>
      <c r="Q6" s="17"/>
      <c r="R6" s="8" t="str">
        <f aca="true">IF(AND(N6&lt;&gt;"",N6&lt;TODAY(),G6&lt;&gt;"5. فاز",G6&lt;&gt;"6. خسر"),"متأخر","")</f>
        <v/>
      </c>
      <c r="S6" s="9"/>
      <c r="T6" s="9"/>
      <c r="U6" s="9"/>
      <c r="V6" s="9"/>
    </row>
    <row r="7" customFormat="false" ht="15" hidden="false" customHeight="false" outlineLevel="0" collapsed="false">
      <c r="A7" s="16"/>
      <c r="B7" s="9"/>
      <c r="C7" s="9"/>
      <c r="D7" s="9"/>
      <c r="E7" s="9"/>
      <c r="F7" s="9"/>
      <c r="G7" s="9"/>
      <c r="H7" s="9"/>
      <c r="I7" s="16"/>
      <c r="J7" s="8" t="str">
        <f aca="false">IF(AND(A7&lt;&gt;"",I7&lt;&gt;""),ROUND((I7-A7)*1440,0),"")</f>
        <v/>
      </c>
      <c r="K7" s="17"/>
      <c r="L7" s="8" t="str">
        <f aca="true">IF(K7="","",TODAY()-K7)</f>
        <v/>
      </c>
      <c r="M7" s="9"/>
      <c r="N7" s="17"/>
      <c r="O7" s="18"/>
      <c r="P7" s="9"/>
      <c r="Q7" s="17"/>
      <c r="R7" s="8" t="str">
        <f aca="true">IF(AND(N7&lt;&gt;"",N7&lt;TODAY(),G7&lt;&gt;"5. فاز",G7&lt;&gt;"6. خسر"),"متأخر","")</f>
        <v/>
      </c>
      <c r="S7" s="9"/>
      <c r="T7" s="9"/>
      <c r="U7" s="9"/>
      <c r="V7" s="9"/>
    </row>
    <row r="8" customFormat="false" ht="15" hidden="false" customHeight="false" outlineLevel="0" collapsed="false">
      <c r="A8" s="16"/>
      <c r="B8" s="9"/>
      <c r="C8" s="9"/>
      <c r="D8" s="9"/>
      <c r="E8" s="9"/>
      <c r="F8" s="9"/>
      <c r="G8" s="9"/>
      <c r="H8" s="9"/>
      <c r="I8" s="16"/>
      <c r="J8" s="8" t="str">
        <f aca="false">IF(AND(A8&lt;&gt;"",I8&lt;&gt;""),ROUND((I8-A8)*1440,0),"")</f>
        <v/>
      </c>
      <c r="K8" s="17"/>
      <c r="L8" s="8" t="str">
        <f aca="true">IF(K8="","",TODAY()-K8)</f>
        <v/>
      </c>
      <c r="M8" s="9"/>
      <c r="N8" s="17"/>
      <c r="O8" s="18"/>
      <c r="P8" s="9"/>
      <c r="Q8" s="17"/>
      <c r="R8" s="8" t="str">
        <f aca="true">IF(AND(N8&lt;&gt;"",N8&lt;TODAY(),G8&lt;&gt;"5. فاز",G8&lt;&gt;"6. خسر"),"متأخر","")</f>
        <v/>
      </c>
      <c r="S8" s="9"/>
      <c r="T8" s="9"/>
      <c r="U8" s="9"/>
      <c r="V8" s="9"/>
    </row>
    <row r="9" customFormat="false" ht="15" hidden="false" customHeight="false" outlineLevel="0" collapsed="false">
      <c r="A9" s="16"/>
      <c r="B9" s="9"/>
      <c r="C9" s="9"/>
      <c r="D9" s="9"/>
      <c r="E9" s="9"/>
      <c r="F9" s="9"/>
      <c r="G9" s="9"/>
      <c r="H9" s="9"/>
      <c r="I9" s="16"/>
      <c r="J9" s="8" t="str">
        <f aca="false">IF(AND(A9&lt;&gt;"",I9&lt;&gt;""),ROUND((I9-A9)*1440,0),"")</f>
        <v/>
      </c>
      <c r="K9" s="17"/>
      <c r="L9" s="8" t="str">
        <f aca="true">IF(K9="","",TODAY()-K9)</f>
        <v/>
      </c>
      <c r="M9" s="9"/>
      <c r="N9" s="17"/>
      <c r="O9" s="18"/>
      <c r="P9" s="9"/>
      <c r="Q9" s="17"/>
      <c r="R9" s="8" t="str">
        <f aca="true">IF(AND(N9&lt;&gt;"",N9&lt;TODAY(),G9&lt;&gt;"5. فاز",G9&lt;&gt;"6. خسر"),"متأخر","")</f>
        <v/>
      </c>
      <c r="S9" s="9"/>
      <c r="T9" s="9"/>
      <c r="U9" s="9"/>
      <c r="V9" s="9"/>
    </row>
    <row r="10" customFormat="false" ht="15" hidden="false" customHeight="false" outlineLevel="0" collapsed="false">
      <c r="A10" s="16"/>
      <c r="B10" s="9"/>
      <c r="C10" s="9"/>
      <c r="D10" s="9"/>
      <c r="E10" s="9"/>
      <c r="F10" s="9"/>
      <c r="G10" s="9"/>
      <c r="H10" s="9"/>
      <c r="I10" s="16"/>
      <c r="J10" s="8" t="str">
        <f aca="false">IF(AND(A10&lt;&gt;"",I10&lt;&gt;""),ROUND((I10-A10)*1440,0),"")</f>
        <v/>
      </c>
      <c r="K10" s="17"/>
      <c r="L10" s="8" t="str">
        <f aca="true">IF(K10="","",TODAY()-K10)</f>
        <v/>
      </c>
      <c r="M10" s="9"/>
      <c r="N10" s="17"/>
      <c r="O10" s="18"/>
      <c r="P10" s="9"/>
      <c r="Q10" s="17"/>
      <c r="R10" s="8" t="str">
        <f aca="true">IF(AND(N10&lt;&gt;"",N10&lt;TODAY(),G10&lt;&gt;"5. فاز",G10&lt;&gt;"6. خسر"),"متأخر","")</f>
        <v/>
      </c>
      <c r="S10" s="9"/>
      <c r="T10" s="9"/>
      <c r="U10" s="9"/>
      <c r="V10" s="9"/>
    </row>
    <row r="11" customFormat="false" ht="15" hidden="false" customHeight="false" outlineLevel="0" collapsed="false">
      <c r="A11" s="16"/>
      <c r="B11" s="9"/>
      <c r="C11" s="9"/>
      <c r="D11" s="9"/>
      <c r="E11" s="9"/>
      <c r="F11" s="9"/>
      <c r="G11" s="9"/>
      <c r="H11" s="9"/>
      <c r="I11" s="16"/>
      <c r="J11" s="8" t="str">
        <f aca="false">IF(AND(A11&lt;&gt;"",I11&lt;&gt;""),ROUND((I11-A11)*1440,0),"")</f>
        <v/>
      </c>
      <c r="K11" s="17"/>
      <c r="L11" s="8" t="str">
        <f aca="true">IF(K11="","",TODAY()-K11)</f>
        <v/>
      </c>
      <c r="M11" s="9"/>
      <c r="N11" s="17"/>
      <c r="O11" s="18"/>
      <c r="P11" s="9"/>
      <c r="Q11" s="17"/>
      <c r="R11" s="8" t="str">
        <f aca="true">IF(AND(N11&lt;&gt;"",N11&lt;TODAY(),G11&lt;&gt;"5. فاز",G11&lt;&gt;"6. خسر"),"متأخر","")</f>
        <v/>
      </c>
      <c r="S11" s="9"/>
      <c r="T11" s="9"/>
      <c r="U11" s="9"/>
      <c r="V11" s="9"/>
    </row>
    <row r="12" customFormat="false" ht="15" hidden="false" customHeight="false" outlineLevel="0" collapsed="false">
      <c r="A12" s="16"/>
      <c r="B12" s="9"/>
      <c r="C12" s="9"/>
      <c r="D12" s="9"/>
      <c r="E12" s="9"/>
      <c r="F12" s="9"/>
      <c r="G12" s="9"/>
      <c r="H12" s="9"/>
      <c r="I12" s="16"/>
      <c r="J12" s="8" t="str">
        <f aca="false">IF(AND(A12&lt;&gt;"",I12&lt;&gt;""),ROUND((I12-A12)*1440,0),"")</f>
        <v/>
      </c>
      <c r="K12" s="17"/>
      <c r="L12" s="8" t="str">
        <f aca="true">IF(K12="","",TODAY()-K12)</f>
        <v/>
      </c>
      <c r="M12" s="9"/>
      <c r="N12" s="17"/>
      <c r="O12" s="18"/>
      <c r="P12" s="9"/>
      <c r="Q12" s="17"/>
      <c r="R12" s="8" t="str">
        <f aca="true">IF(AND(N12&lt;&gt;"",N12&lt;TODAY(),G12&lt;&gt;"5. فاز",G12&lt;&gt;"6. خسر"),"متأخر","")</f>
        <v/>
      </c>
      <c r="S12" s="9"/>
      <c r="T12" s="9"/>
      <c r="U12" s="9"/>
      <c r="V12" s="9"/>
    </row>
    <row r="13" customFormat="false" ht="15" hidden="false" customHeight="false" outlineLevel="0" collapsed="false">
      <c r="A13" s="16"/>
      <c r="B13" s="9"/>
      <c r="C13" s="9"/>
      <c r="D13" s="9"/>
      <c r="E13" s="9"/>
      <c r="F13" s="9"/>
      <c r="G13" s="9"/>
      <c r="H13" s="9"/>
      <c r="I13" s="16"/>
      <c r="J13" s="8" t="str">
        <f aca="false">IF(AND(A13&lt;&gt;"",I13&lt;&gt;""),ROUND((I13-A13)*1440,0),"")</f>
        <v/>
      </c>
      <c r="K13" s="17"/>
      <c r="L13" s="8" t="str">
        <f aca="true">IF(K13="","",TODAY()-K13)</f>
        <v/>
      </c>
      <c r="M13" s="9"/>
      <c r="N13" s="17"/>
      <c r="O13" s="18"/>
      <c r="P13" s="9"/>
      <c r="Q13" s="17"/>
      <c r="R13" s="8" t="str">
        <f aca="true">IF(AND(N13&lt;&gt;"",N13&lt;TODAY(),G13&lt;&gt;"5. فاز",G13&lt;&gt;"6. خسر"),"متأخر","")</f>
        <v/>
      </c>
      <c r="S13" s="9"/>
      <c r="T13" s="9"/>
      <c r="U13" s="9"/>
      <c r="V13" s="9"/>
    </row>
    <row r="14" customFormat="false" ht="15" hidden="false" customHeight="false" outlineLevel="0" collapsed="false">
      <c r="A14" s="16"/>
      <c r="B14" s="9"/>
      <c r="C14" s="9"/>
      <c r="D14" s="9"/>
      <c r="E14" s="9"/>
      <c r="F14" s="9"/>
      <c r="G14" s="9"/>
      <c r="H14" s="9"/>
      <c r="I14" s="16"/>
      <c r="J14" s="8" t="str">
        <f aca="false">IF(AND(A14&lt;&gt;"",I14&lt;&gt;""),ROUND((I14-A14)*1440,0),"")</f>
        <v/>
      </c>
      <c r="K14" s="17"/>
      <c r="L14" s="8" t="str">
        <f aca="true">IF(K14="","",TODAY()-K14)</f>
        <v/>
      </c>
      <c r="M14" s="9"/>
      <c r="N14" s="17"/>
      <c r="O14" s="18"/>
      <c r="P14" s="9"/>
      <c r="Q14" s="17"/>
      <c r="R14" s="8" t="str">
        <f aca="true">IF(AND(N14&lt;&gt;"",N14&lt;TODAY(),G14&lt;&gt;"5. فاز",G14&lt;&gt;"6. خسر"),"متأخر","")</f>
        <v/>
      </c>
      <c r="S14" s="9"/>
      <c r="T14" s="9"/>
      <c r="U14" s="9"/>
      <c r="V14" s="9"/>
    </row>
    <row r="15" customFormat="false" ht="15" hidden="false" customHeight="false" outlineLevel="0" collapsed="false">
      <c r="A15" s="16"/>
      <c r="B15" s="9"/>
      <c r="C15" s="9"/>
      <c r="D15" s="9"/>
      <c r="E15" s="9"/>
      <c r="F15" s="9"/>
      <c r="G15" s="9"/>
      <c r="H15" s="9"/>
      <c r="I15" s="16"/>
      <c r="J15" s="8" t="str">
        <f aca="false">IF(AND(A15&lt;&gt;"",I15&lt;&gt;""),ROUND((I15-A15)*1440,0),"")</f>
        <v/>
      </c>
      <c r="K15" s="17"/>
      <c r="L15" s="8" t="str">
        <f aca="true">IF(K15="","",TODAY()-K15)</f>
        <v/>
      </c>
      <c r="M15" s="9"/>
      <c r="N15" s="17"/>
      <c r="O15" s="18"/>
      <c r="P15" s="9"/>
      <c r="Q15" s="17"/>
      <c r="R15" s="8" t="str">
        <f aca="true">IF(AND(N15&lt;&gt;"",N15&lt;TODAY(),G15&lt;&gt;"5. فاز",G15&lt;&gt;"6. خسر"),"متأخر","")</f>
        <v/>
      </c>
      <c r="S15" s="9"/>
      <c r="T15" s="9"/>
      <c r="U15" s="9"/>
      <c r="V15" s="9"/>
    </row>
    <row r="16" customFormat="false" ht="15" hidden="false" customHeight="false" outlineLevel="0" collapsed="false">
      <c r="A16" s="16"/>
      <c r="B16" s="9"/>
      <c r="C16" s="9"/>
      <c r="D16" s="9"/>
      <c r="E16" s="9"/>
      <c r="F16" s="9"/>
      <c r="G16" s="9"/>
      <c r="H16" s="9"/>
      <c r="I16" s="16"/>
      <c r="J16" s="8" t="str">
        <f aca="false">IF(AND(A16&lt;&gt;"",I16&lt;&gt;""),ROUND((I16-A16)*1440,0),"")</f>
        <v/>
      </c>
      <c r="K16" s="17"/>
      <c r="L16" s="8" t="str">
        <f aca="true">IF(K16="","",TODAY()-K16)</f>
        <v/>
      </c>
      <c r="M16" s="9"/>
      <c r="N16" s="17"/>
      <c r="O16" s="18"/>
      <c r="P16" s="9"/>
      <c r="Q16" s="17"/>
      <c r="R16" s="8" t="str">
        <f aca="true">IF(AND(N16&lt;&gt;"",N16&lt;TODAY(),G16&lt;&gt;"5. فاز",G16&lt;&gt;"6. خسر"),"متأخر","")</f>
        <v/>
      </c>
      <c r="S16" s="9"/>
      <c r="T16" s="9"/>
      <c r="U16" s="9"/>
      <c r="V16" s="9"/>
    </row>
    <row r="17" customFormat="false" ht="15" hidden="false" customHeight="false" outlineLevel="0" collapsed="false">
      <c r="A17" s="16"/>
      <c r="B17" s="9"/>
      <c r="C17" s="9"/>
      <c r="D17" s="9"/>
      <c r="E17" s="9"/>
      <c r="F17" s="9"/>
      <c r="G17" s="9"/>
      <c r="H17" s="9"/>
      <c r="I17" s="16"/>
      <c r="J17" s="8" t="str">
        <f aca="false">IF(AND(A17&lt;&gt;"",I17&lt;&gt;""),ROUND((I17-A17)*1440,0),"")</f>
        <v/>
      </c>
      <c r="K17" s="17"/>
      <c r="L17" s="8" t="str">
        <f aca="true">IF(K17="","",TODAY()-K17)</f>
        <v/>
      </c>
      <c r="M17" s="9"/>
      <c r="N17" s="17"/>
      <c r="O17" s="18"/>
      <c r="P17" s="9"/>
      <c r="Q17" s="17"/>
      <c r="R17" s="8" t="str">
        <f aca="true">IF(AND(N17&lt;&gt;"",N17&lt;TODAY(),G17&lt;&gt;"5. فاز",G17&lt;&gt;"6. خسر"),"متأخر","")</f>
        <v/>
      </c>
      <c r="S17" s="9"/>
      <c r="T17" s="9"/>
      <c r="U17" s="9"/>
      <c r="V17" s="9"/>
    </row>
    <row r="18" customFormat="false" ht="15" hidden="false" customHeight="false" outlineLevel="0" collapsed="false">
      <c r="A18" s="16"/>
      <c r="B18" s="9"/>
      <c r="C18" s="9"/>
      <c r="D18" s="9"/>
      <c r="E18" s="9"/>
      <c r="F18" s="9"/>
      <c r="G18" s="9"/>
      <c r="H18" s="9"/>
      <c r="I18" s="16"/>
      <c r="J18" s="8" t="str">
        <f aca="false">IF(AND(A18&lt;&gt;"",I18&lt;&gt;""),ROUND((I18-A18)*1440,0),"")</f>
        <v/>
      </c>
      <c r="K18" s="17"/>
      <c r="L18" s="8" t="str">
        <f aca="true">IF(K18="","",TODAY()-K18)</f>
        <v/>
      </c>
      <c r="M18" s="9"/>
      <c r="N18" s="17"/>
      <c r="O18" s="18"/>
      <c r="P18" s="9"/>
      <c r="Q18" s="17"/>
      <c r="R18" s="8" t="str">
        <f aca="true">IF(AND(N18&lt;&gt;"",N18&lt;TODAY(),G18&lt;&gt;"5. فاز",G18&lt;&gt;"6. خسر"),"متأخر","")</f>
        <v/>
      </c>
      <c r="S18" s="9"/>
      <c r="T18" s="9"/>
      <c r="U18" s="9"/>
      <c r="V18" s="9"/>
    </row>
    <row r="19" customFormat="false" ht="15" hidden="false" customHeight="false" outlineLevel="0" collapsed="false">
      <c r="A19" s="16"/>
      <c r="B19" s="9"/>
      <c r="C19" s="9"/>
      <c r="D19" s="9"/>
      <c r="E19" s="9"/>
      <c r="F19" s="9"/>
      <c r="G19" s="9"/>
      <c r="H19" s="9"/>
      <c r="I19" s="16"/>
      <c r="J19" s="8" t="str">
        <f aca="false">IF(AND(A19&lt;&gt;"",I19&lt;&gt;""),ROUND((I19-A19)*1440,0),"")</f>
        <v/>
      </c>
      <c r="K19" s="17"/>
      <c r="L19" s="8" t="str">
        <f aca="true">IF(K19="","",TODAY()-K19)</f>
        <v/>
      </c>
      <c r="M19" s="9"/>
      <c r="N19" s="17"/>
      <c r="O19" s="18"/>
      <c r="P19" s="9"/>
      <c r="Q19" s="17"/>
      <c r="R19" s="8" t="str">
        <f aca="true">IF(AND(N19&lt;&gt;"",N19&lt;TODAY(),G19&lt;&gt;"5. فاز",G19&lt;&gt;"6. خسر"),"متأخر","")</f>
        <v/>
      </c>
      <c r="S19" s="9"/>
      <c r="T19" s="9"/>
      <c r="U19" s="9"/>
      <c r="V19" s="9"/>
    </row>
    <row r="20" customFormat="false" ht="15" hidden="false" customHeight="false" outlineLevel="0" collapsed="false">
      <c r="A20" s="16"/>
      <c r="B20" s="9"/>
      <c r="C20" s="9"/>
      <c r="D20" s="9"/>
      <c r="E20" s="9"/>
      <c r="F20" s="9"/>
      <c r="G20" s="9"/>
      <c r="H20" s="9"/>
      <c r="I20" s="16"/>
      <c r="J20" s="8" t="str">
        <f aca="false">IF(AND(A20&lt;&gt;"",I20&lt;&gt;""),ROUND((I20-A20)*1440,0),"")</f>
        <v/>
      </c>
      <c r="K20" s="17"/>
      <c r="L20" s="8" t="str">
        <f aca="true">IF(K20="","",TODAY()-K20)</f>
        <v/>
      </c>
      <c r="M20" s="9"/>
      <c r="N20" s="17"/>
      <c r="O20" s="18"/>
      <c r="P20" s="9"/>
      <c r="Q20" s="17"/>
      <c r="R20" s="8" t="str">
        <f aca="true">IF(AND(N20&lt;&gt;"",N20&lt;TODAY(),G20&lt;&gt;"5. فاز",G20&lt;&gt;"6. خسر"),"متأخر","")</f>
        <v/>
      </c>
      <c r="S20" s="9"/>
      <c r="T20" s="9"/>
      <c r="U20" s="9"/>
      <c r="V20" s="9"/>
    </row>
    <row r="21" customFormat="false" ht="15" hidden="false" customHeight="false" outlineLevel="0" collapsed="false">
      <c r="A21" s="16"/>
      <c r="B21" s="9"/>
      <c r="C21" s="9"/>
      <c r="D21" s="9"/>
      <c r="E21" s="9"/>
      <c r="F21" s="9"/>
      <c r="G21" s="9"/>
      <c r="H21" s="9"/>
      <c r="I21" s="16"/>
      <c r="J21" s="8" t="str">
        <f aca="false">IF(AND(A21&lt;&gt;"",I21&lt;&gt;""),ROUND((I21-A21)*1440,0),"")</f>
        <v/>
      </c>
      <c r="K21" s="17"/>
      <c r="L21" s="8" t="str">
        <f aca="true">IF(K21="","",TODAY()-K21)</f>
        <v/>
      </c>
      <c r="M21" s="9"/>
      <c r="N21" s="17"/>
      <c r="O21" s="18"/>
      <c r="P21" s="9"/>
      <c r="Q21" s="17"/>
      <c r="R21" s="8" t="str">
        <f aca="true">IF(AND(N21&lt;&gt;"",N21&lt;TODAY(),G21&lt;&gt;"5. فاز",G21&lt;&gt;"6. خسر"),"متأخر","")</f>
        <v/>
      </c>
      <c r="S21" s="9"/>
      <c r="T21" s="9"/>
      <c r="U21" s="9"/>
      <c r="V21" s="9"/>
    </row>
    <row r="22" customFormat="false" ht="15" hidden="false" customHeight="false" outlineLevel="0" collapsed="false">
      <c r="A22" s="16"/>
      <c r="B22" s="9"/>
      <c r="C22" s="9"/>
      <c r="D22" s="9"/>
      <c r="E22" s="9"/>
      <c r="F22" s="9"/>
      <c r="G22" s="9"/>
      <c r="H22" s="9"/>
      <c r="I22" s="16"/>
      <c r="J22" s="8" t="str">
        <f aca="false">IF(AND(A22&lt;&gt;"",I22&lt;&gt;""),ROUND((I22-A22)*1440,0),"")</f>
        <v/>
      </c>
      <c r="K22" s="17"/>
      <c r="L22" s="8" t="str">
        <f aca="true">IF(K22="","",TODAY()-K22)</f>
        <v/>
      </c>
      <c r="M22" s="9"/>
      <c r="N22" s="17"/>
      <c r="O22" s="18"/>
      <c r="P22" s="9"/>
      <c r="Q22" s="17"/>
      <c r="R22" s="8" t="str">
        <f aca="true">IF(AND(N22&lt;&gt;"",N22&lt;TODAY(),G22&lt;&gt;"5. فاز",G22&lt;&gt;"6. خسر"),"متأخر","")</f>
        <v/>
      </c>
      <c r="S22" s="9"/>
      <c r="T22" s="9"/>
      <c r="U22" s="9"/>
      <c r="V22" s="9"/>
    </row>
    <row r="23" customFormat="false" ht="15" hidden="false" customHeight="false" outlineLevel="0" collapsed="false">
      <c r="A23" s="16"/>
      <c r="B23" s="9"/>
      <c r="C23" s="9"/>
      <c r="D23" s="9"/>
      <c r="E23" s="9"/>
      <c r="F23" s="9"/>
      <c r="G23" s="9"/>
      <c r="H23" s="9"/>
      <c r="I23" s="16"/>
      <c r="J23" s="8" t="str">
        <f aca="false">IF(AND(A23&lt;&gt;"",I23&lt;&gt;""),ROUND((I23-A23)*1440,0),"")</f>
        <v/>
      </c>
      <c r="K23" s="17"/>
      <c r="L23" s="8" t="str">
        <f aca="true">IF(K23="","",TODAY()-K23)</f>
        <v/>
      </c>
      <c r="M23" s="9"/>
      <c r="N23" s="17"/>
      <c r="O23" s="18"/>
      <c r="P23" s="9"/>
      <c r="Q23" s="17"/>
      <c r="R23" s="8" t="str">
        <f aca="true">IF(AND(N23&lt;&gt;"",N23&lt;TODAY(),G23&lt;&gt;"5. فاز",G23&lt;&gt;"6. خسر"),"متأخر","")</f>
        <v/>
      </c>
      <c r="S23" s="9"/>
      <c r="T23" s="9"/>
      <c r="U23" s="9"/>
      <c r="V23" s="9"/>
    </row>
    <row r="24" customFormat="false" ht="15" hidden="false" customHeight="false" outlineLevel="0" collapsed="false">
      <c r="A24" s="16"/>
      <c r="B24" s="9"/>
      <c r="C24" s="9"/>
      <c r="D24" s="9"/>
      <c r="E24" s="9"/>
      <c r="F24" s="9"/>
      <c r="G24" s="9"/>
      <c r="H24" s="9"/>
      <c r="I24" s="16"/>
      <c r="J24" s="8" t="str">
        <f aca="false">IF(AND(A24&lt;&gt;"",I24&lt;&gt;""),ROUND((I24-A24)*1440,0),"")</f>
        <v/>
      </c>
      <c r="K24" s="17"/>
      <c r="L24" s="8" t="str">
        <f aca="true">IF(K24="","",TODAY()-K24)</f>
        <v/>
      </c>
      <c r="M24" s="9"/>
      <c r="N24" s="17"/>
      <c r="O24" s="18"/>
      <c r="P24" s="9"/>
      <c r="Q24" s="17"/>
      <c r="R24" s="8" t="str">
        <f aca="true">IF(AND(N24&lt;&gt;"",N24&lt;TODAY(),G24&lt;&gt;"5. فاز",G24&lt;&gt;"6. خسر"),"متأخر","")</f>
        <v/>
      </c>
      <c r="S24" s="9"/>
      <c r="T24" s="9"/>
      <c r="U24" s="9"/>
      <c r="V24" s="9"/>
    </row>
    <row r="25" customFormat="false" ht="15" hidden="false" customHeight="false" outlineLevel="0" collapsed="false">
      <c r="A25" s="16"/>
      <c r="B25" s="9"/>
      <c r="C25" s="9"/>
      <c r="D25" s="9"/>
      <c r="E25" s="9"/>
      <c r="F25" s="9"/>
      <c r="G25" s="9"/>
      <c r="H25" s="9"/>
      <c r="I25" s="16"/>
      <c r="J25" s="8" t="str">
        <f aca="false">IF(AND(A25&lt;&gt;"",I25&lt;&gt;""),ROUND((I25-A25)*1440,0),"")</f>
        <v/>
      </c>
      <c r="K25" s="17"/>
      <c r="L25" s="8" t="str">
        <f aca="true">IF(K25="","",TODAY()-K25)</f>
        <v/>
      </c>
      <c r="M25" s="9"/>
      <c r="N25" s="17"/>
      <c r="O25" s="18"/>
      <c r="P25" s="9"/>
      <c r="Q25" s="17"/>
      <c r="R25" s="8" t="str">
        <f aca="true">IF(AND(N25&lt;&gt;"",N25&lt;TODAY(),G25&lt;&gt;"5. فاز",G25&lt;&gt;"6. خسر"),"متأخر","")</f>
        <v/>
      </c>
      <c r="S25" s="9"/>
      <c r="T25" s="9"/>
      <c r="U25" s="9"/>
      <c r="V25" s="9"/>
    </row>
    <row r="26" customFormat="false" ht="15" hidden="false" customHeight="false" outlineLevel="0" collapsed="false">
      <c r="A26" s="16"/>
      <c r="B26" s="9"/>
      <c r="C26" s="9"/>
      <c r="D26" s="9"/>
      <c r="E26" s="9"/>
      <c r="F26" s="9"/>
      <c r="G26" s="9"/>
      <c r="H26" s="9"/>
      <c r="I26" s="16"/>
      <c r="J26" s="8" t="str">
        <f aca="false">IF(AND(A26&lt;&gt;"",I26&lt;&gt;""),ROUND((I26-A26)*1440,0),"")</f>
        <v/>
      </c>
      <c r="K26" s="17"/>
      <c r="L26" s="8" t="str">
        <f aca="true">IF(K26="","",TODAY()-K26)</f>
        <v/>
      </c>
      <c r="M26" s="9"/>
      <c r="N26" s="17"/>
      <c r="O26" s="18"/>
      <c r="P26" s="9"/>
      <c r="Q26" s="17"/>
      <c r="R26" s="8" t="str">
        <f aca="true">IF(AND(N26&lt;&gt;"",N26&lt;TODAY(),G26&lt;&gt;"5. فاز",G26&lt;&gt;"6. خسر"),"متأخر","")</f>
        <v/>
      </c>
      <c r="S26" s="9"/>
      <c r="T26" s="9"/>
      <c r="U26" s="9"/>
      <c r="V26" s="9"/>
    </row>
    <row r="27" customFormat="false" ht="15" hidden="false" customHeight="false" outlineLevel="0" collapsed="false">
      <c r="A27" s="16"/>
      <c r="B27" s="9"/>
      <c r="C27" s="9"/>
      <c r="D27" s="9"/>
      <c r="E27" s="9"/>
      <c r="F27" s="9"/>
      <c r="G27" s="9"/>
      <c r="H27" s="9"/>
      <c r="I27" s="16"/>
      <c r="J27" s="8" t="str">
        <f aca="false">IF(AND(A27&lt;&gt;"",I27&lt;&gt;""),ROUND((I27-A27)*1440,0),"")</f>
        <v/>
      </c>
      <c r="K27" s="17"/>
      <c r="L27" s="8" t="str">
        <f aca="true">IF(K27="","",TODAY()-K27)</f>
        <v/>
      </c>
      <c r="M27" s="9"/>
      <c r="N27" s="17"/>
      <c r="O27" s="18"/>
      <c r="P27" s="9"/>
      <c r="Q27" s="17"/>
      <c r="R27" s="8" t="str">
        <f aca="true">IF(AND(N27&lt;&gt;"",N27&lt;TODAY(),G27&lt;&gt;"5. فاز",G27&lt;&gt;"6. خسر"),"متأخر","")</f>
        <v/>
      </c>
      <c r="S27" s="9"/>
      <c r="T27" s="9"/>
      <c r="U27" s="9"/>
      <c r="V27" s="9"/>
    </row>
    <row r="28" customFormat="false" ht="15" hidden="false" customHeight="false" outlineLevel="0" collapsed="false">
      <c r="A28" s="16"/>
      <c r="B28" s="9"/>
      <c r="C28" s="9"/>
      <c r="D28" s="9"/>
      <c r="E28" s="9"/>
      <c r="F28" s="9"/>
      <c r="G28" s="9"/>
      <c r="H28" s="9"/>
      <c r="I28" s="16"/>
      <c r="J28" s="8" t="str">
        <f aca="false">IF(AND(A28&lt;&gt;"",I28&lt;&gt;""),ROUND((I28-A28)*1440,0),"")</f>
        <v/>
      </c>
      <c r="K28" s="17"/>
      <c r="L28" s="8" t="str">
        <f aca="true">IF(K28="","",TODAY()-K28)</f>
        <v/>
      </c>
      <c r="M28" s="9"/>
      <c r="N28" s="17"/>
      <c r="O28" s="18"/>
      <c r="P28" s="9"/>
      <c r="Q28" s="17"/>
      <c r="R28" s="8" t="str">
        <f aca="true">IF(AND(N28&lt;&gt;"",N28&lt;TODAY(),G28&lt;&gt;"5. فاز",G28&lt;&gt;"6. خسر"),"متأخر","")</f>
        <v/>
      </c>
      <c r="S28" s="9"/>
      <c r="T28" s="9"/>
      <c r="U28" s="9"/>
      <c r="V28" s="9"/>
    </row>
    <row r="29" customFormat="false" ht="15" hidden="false" customHeight="false" outlineLevel="0" collapsed="false">
      <c r="A29" s="16"/>
      <c r="B29" s="9"/>
      <c r="C29" s="9"/>
      <c r="D29" s="9"/>
      <c r="E29" s="9"/>
      <c r="F29" s="9"/>
      <c r="G29" s="9"/>
      <c r="H29" s="9"/>
      <c r="I29" s="16"/>
      <c r="J29" s="8" t="str">
        <f aca="false">IF(AND(A29&lt;&gt;"",I29&lt;&gt;""),ROUND((I29-A29)*1440,0),"")</f>
        <v/>
      </c>
      <c r="K29" s="17"/>
      <c r="L29" s="8" t="str">
        <f aca="true">IF(K29="","",TODAY()-K29)</f>
        <v/>
      </c>
      <c r="M29" s="9"/>
      <c r="N29" s="17"/>
      <c r="O29" s="18"/>
      <c r="P29" s="9"/>
      <c r="Q29" s="17"/>
      <c r="R29" s="8" t="str">
        <f aca="true">IF(AND(N29&lt;&gt;"",N29&lt;TODAY(),G29&lt;&gt;"5. فاز",G29&lt;&gt;"6. خسر"),"متأخر","")</f>
        <v/>
      </c>
      <c r="S29" s="9"/>
      <c r="T29" s="9"/>
      <c r="U29" s="9"/>
      <c r="V29" s="9"/>
    </row>
    <row r="30" customFormat="false" ht="15" hidden="false" customHeight="false" outlineLevel="0" collapsed="false">
      <c r="A30" s="16"/>
      <c r="B30" s="9"/>
      <c r="C30" s="9"/>
      <c r="D30" s="9"/>
      <c r="E30" s="9"/>
      <c r="F30" s="9"/>
      <c r="G30" s="9"/>
      <c r="H30" s="9"/>
      <c r="I30" s="16"/>
      <c r="J30" s="8" t="str">
        <f aca="false">IF(AND(A30&lt;&gt;"",I30&lt;&gt;""),ROUND((I30-A30)*1440,0),"")</f>
        <v/>
      </c>
      <c r="K30" s="17"/>
      <c r="L30" s="8" t="str">
        <f aca="true">IF(K30="","",TODAY()-K30)</f>
        <v/>
      </c>
      <c r="M30" s="9"/>
      <c r="N30" s="17"/>
      <c r="O30" s="18"/>
      <c r="P30" s="9"/>
      <c r="Q30" s="17"/>
      <c r="R30" s="8" t="str">
        <f aca="true">IF(AND(N30&lt;&gt;"",N30&lt;TODAY(),G30&lt;&gt;"5. فاز",G30&lt;&gt;"6. خسر"),"متأخر","")</f>
        <v/>
      </c>
      <c r="S30" s="9"/>
      <c r="T30" s="9"/>
      <c r="U30" s="9"/>
      <c r="V30" s="9"/>
    </row>
    <row r="31" customFormat="false" ht="15" hidden="false" customHeight="false" outlineLevel="0" collapsed="false">
      <c r="A31" s="16"/>
      <c r="B31" s="9"/>
      <c r="C31" s="9"/>
      <c r="D31" s="9"/>
      <c r="E31" s="9"/>
      <c r="F31" s="9"/>
      <c r="G31" s="9"/>
      <c r="H31" s="9"/>
      <c r="I31" s="16"/>
      <c r="J31" s="8" t="str">
        <f aca="false">IF(AND(A31&lt;&gt;"",I31&lt;&gt;""),ROUND((I31-A31)*1440,0),"")</f>
        <v/>
      </c>
      <c r="K31" s="17"/>
      <c r="L31" s="8" t="str">
        <f aca="true">IF(K31="","",TODAY()-K31)</f>
        <v/>
      </c>
      <c r="M31" s="9"/>
      <c r="N31" s="17"/>
      <c r="O31" s="18"/>
      <c r="P31" s="9"/>
      <c r="Q31" s="17"/>
      <c r="R31" s="8" t="str">
        <f aca="true">IF(AND(N31&lt;&gt;"",N31&lt;TODAY(),G31&lt;&gt;"5. فاز",G31&lt;&gt;"6. خسر"),"متأخر","")</f>
        <v/>
      </c>
      <c r="S31" s="9"/>
      <c r="T31" s="9"/>
      <c r="U31" s="9"/>
      <c r="V31" s="9"/>
    </row>
    <row r="32" customFormat="false" ht="15" hidden="false" customHeight="false" outlineLevel="0" collapsed="false">
      <c r="A32" s="16"/>
      <c r="B32" s="9"/>
      <c r="C32" s="9"/>
      <c r="D32" s="9"/>
      <c r="E32" s="9"/>
      <c r="F32" s="9"/>
      <c r="G32" s="9"/>
      <c r="H32" s="9"/>
      <c r="I32" s="16"/>
      <c r="J32" s="8" t="str">
        <f aca="false">IF(AND(A32&lt;&gt;"",I32&lt;&gt;""),ROUND((I32-A32)*1440,0),"")</f>
        <v/>
      </c>
      <c r="K32" s="17"/>
      <c r="L32" s="8" t="str">
        <f aca="true">IF(K32="","",TODAY()-K32)</f>
        <v/>
      </c>
      <c r="M32" s="9"/>
      <c r="N32" s="17"/>
      <c r="O32" s="18"/>
      <c r="P32" s="9"/>
      <c r="Q32" s="17"/>
      <c r="R32" s="8" t="str">
        <f aca="true">IF(AND(N32&lt;&gt;"",N32&lt;TODAY(),G32&lt;&gt;"5. فاز",G32&lt;&gt;"6. خسر"),"متأخر","")</f>
        <v/>
      </c>
      <c r="S32" s="9"/>
      <c r="T32" s="9"/>
      <c r="U32" s="9"/>
      <c r="V32" s="9"/>
    </row>
    <row r="33" customFormat="false" ht="15" hidden="false" customHeight="false" outlineLevel="0" collapsed="false">
      <c r="A33" s="16"/>
      <c r="B33" s="9"/>
      <c r="C33" s="9"/>
      <c r="D33" s="9"/>
      <c r="E33" s="9"/>
      <c r="F33" s="9"/>
      <c r="G33" s="9"/>
      <c r="H33" s="9"/>
      <c r="I33" s="16"/>
      <c r="J33" s="8" t="str">
        <f aca="false">IF(AND(A33&lt;&gt;"",I33&lt;&gt;""),ROUND((I33-A33)*1440,0),"")</f>
        <v/>
      </c>
      <c r="K33" s="17"/>
      <c r="L33" s="8" t="str">
        <f aca="true">IF(K33="","",TODAY()-K33)</f>
        <v/>
      </c>
      <c r="M33" s="9"/>
      <c r="N33" s="17"/>
      <c r="O33" s="18"/>
      <c r="P33" s="9"/>
      <c r="Q33" s="17"/>
      <c r="R33" s="8" t="str">
        <f aca="true">IF(AND(N33&lt;&gt;"",N33&lt;TODAY(),G33&lt;&gt;"5. فاز",G33&lt;&gt;"6. خسر"),"متأخر","")</f>
        <v/>
      </c>
      <c r="S33" s="9"/>
      <c r="T33" s="9"/>
      <c r="U33" s="9"/>
      <c r="V33" s="9"/>
    </row>
    <row r="34" customFormat="false" ht="15" hidden="false" customHeight="false" outlineLevel="0" collapsed="false">
      <c r="A34" s="16"/>
      <c r="B34" s="9"/>
      <c r="C34" s="9"/>
      <c r="D34" s="9"/>
      <c r="E34" s="9"/>
      <c r="F34" s="9"/>
      <c r="G34" s="9"/>
      <c r="H34" s="9"/>
      <c r="I34" s="16"/>
      <c r="J34" s="8" t="str">
        <f aca="false">IF(AND(A34&lt;&gt;"",I34&lt;&gt;""),ROUND((I34-A34)*1440,0),"")</f>
        <v/>
      </c>
      <c r="K34" s="17"/>
      <c r="L34" s="8" t="str">
        <f aca="true">IF(K34="","",TODAY()-K34)</f>
        <v/>
      </c>
      <c r="M34" s="9"/>
      <c r="N34" s="17"/>
      <c r="O34" s="18"/>
      <c r="P34" s="9"/>
      <c r="Q34" s="17"/>
      <c r="R34" s="8" t="str">
        <f aca="true">IF(AND(N34&lt;&gt;"",N34&lt;TODAY(),G34&lt;&gt;"5. فاز",G34&lt;&gt;"6. خسر"),"متأخر","")</f>
        <v/>
      </c>
      <c r="S34" s="9"/>
      <c r="T34" s="9"/>
      <c r="U34" s="9"/>
      <c r="V34" s="9"/>
    </row>
    <row r="35" customFormat="false" ht="15" hidden="false" customHeight="false" outlineLevel="0" collapsed="false">
      <c r="A35" s="16"/>
      <c r="B35" s="9"/>
      <c r="C35" s="9"/>
      <c r="D35" s="9"/>
      <c r="E35" s="9"/>
      <c r="F35" s="9"/>
      <c r="G35" s="9"/>
      <c r="H35" s="9"/>
      <c r="I35" s="16"/>
      <c r="J35" s="8" t="str">
        <f aca="false">IF(AND(A35&lt;&gt;"",I35&lt;&gt;""),ROUND((I35-A35)*1440,0),"")</f>
        <v/>
      </c>
      <c r="K35" s="17"/>
      <c r="L35" s="8" t="str">
        <f aca="true">IF(K35="","",TODAY()-K35)</f>
        <v/>
      </c>
      <c r="M35" s="9"/>
      <c r="N35" s="17"/>
      <c r="O35" s="18"/>
      <c r="P35" s="9"/>
      <c r="Q35" s="17"/>
      <c r="R35" s="8" t="str">
        <f aca="true">IF(AND(N35&lt;&gt;"",N35&lt;TODAY(),G35&lt;&gt;"5. فاز",G35&lt;&gt;"6. خسر"),"متأخر","")</f>
        <v/>
      </c>
      <c r="S35" s="9"/>
      <c r="T35" s="9"/>
      <c r="U35" s="9"/>
      <c r="V35" s="9"/>
    </row>
    <row r="36" customFormat="false" ht="15" hidden="false" customHeight="false" outlineLevel="0" collapsed="false">
      <c r="A36" s="16"/>
      <c r="B36" s="9"/>
      <c r="C36" s="9"/>
      <c r="D36" s="9"/>
      <c r="E36" s="9"/>
      <c r="F36" s="9"/>
      <c r="G36" s="9"/>
      <c r="H36" s="9"/>
      <c r="I36" s="16"/>
      <c r="J36" s="8" t="str">
        <f aca="false">IF(AND(A36&lt;&gt;"",I36&lt;&gt;""),ROUND((I36-A36)*1440,0),"")</f>
        <v/>
      </c>
      <c r="K36" s="17"/>
      <c r="L36" s="8" t="str">
        <f aca="true">IF(K36="","",TODAY()-K36)</f>
        <v/>
      </c>
      <c r="M36" s="9"/>
      <c r="N36" s="17"/>
      <c r="O36" s="18"/>
      <c r="P36" s="9"/>
      <c r="Q36" s="17"/>
      <c r="R36" s="8" t="str">
        <f aca="true">IF(AND(N36&lt;&gt;"",N36&lt;TODAY(),G36&lt;&gt;"5. فاز",G36&lt;&gt;"6. خسر"),"متأخر","")</f>
        <v/>
      </c>
      <c r="S36" s="9"/>
      <c r="T36" s="9"/>
      <c r="U36" s="9"/>
      <c r="V36" s="9"/>
    </row>
    <row r="37" customFormat="false" ht="15" hidden="false" customHeight="false" outlineLevel="0" collapsed="false">
      <c r="A37" s="16"/>
      <c r="B37" s="9"/>
      <c r="C37" s="9"/>
      <c r="D37" s="9"/>
      <c r="E37" s="9"/>
      <c r="F37" s="9"/>
      <c r="G37" s="9"/>
      <c r="H37" s="9"/>
      <c r="I37" s="16"/>
      <c r="J37" s="8" t="str">
        <f aca="false">IF(AND(A37&lt;&gt;"",I37&lt;&gt;""),ROUND((I37-A37)*1440,0),"")</f>
        <v/>
      </c>
      <c r="K37" s="17"/>
      <c r="L37" s="8" t="str">
        <f aca="true">IF(K37="","",TODAY()-K37)</f>
        <v/>
      </c>
      <c r="M37" s="9"/>
      <c r="N37" s="17"/>
      <c r="O37" s="18"/>
      <c r="P37" s="9"/>
      <c r="Q37" s="17"/>
      <c r="R37" s="8" t="str">
        <f aca="true">IF(AND(N37&lt;&gt;"",N37&lt;TODAY(),G37&lt;&gt;"5. فاز",G37&lt;&gt;"6. خسر"),"متأخر","")</f>
        <v/>
      </c>
      <c r="S37" s="9"/>
      <c r="T37" s="9"/>
      <c r="U37" s="9"/>
      <c r="V37" s="9"/>
    </row>
    <row r="38" customFormat="false" ht="15" hidden="false" customHeight="false" outlineLevel="0" collapsed="false">
      <c r="A38" s="16"/>
      <c r="B38" s="9"/>
      <c r="C38" s="9"/>
      <c r="D38" s="9"/>
      <c r="E38" s="9"/>
      <c r="F38" s="9"/>
      <c r="G38" s="9"/>
      <c r="H38" s="9"/>
      <c r="I38" s="16"/>
      <c r="J38" s="8" t="str">
        <f aca="false">IF(AND(A38&lt;&gt;"",I38&lt;&gt;""),ROUND((I38-A38)*1440,0),"")</f>
        <v/>
      </c>
      <c r="K38" s="17"/>
      <c r="L38" s="8" t="str">
        <f aca="true">IF(K38="","",TODAY()-K38)</f>
        <v/>
      </c>
      <c r="M38" s="9"/>
      <c r="N38" s="17"/>
      <c r="O38" s="18"/>
      <c r="P38" s="9"/>
      <c r="Q38" s="17"/>
      <c r="R38" s="8" t="str">
        <f aca="true">IF(AND(N38&lt;&gt;"",N38&lt;TODAY(),G38&lt;&gt;"5. فاز",G38&lt;&gt;"6. خسر"),"متأخر","")</f>
        <v/>
      </c>
      <c r="S38" s="9"/>
      <c r="T38" s="9"/>
      <c r="U38" s="9"/>
      <c r="V38" s="9"/>
    </row>
    <row r="39" customFormat="false" ht="15" hidden="false" customHeight="false" outlineLevel="0" collapsed="false">
      <c r="A39" s="16"/>
      <c r="B39" s="9"/>
      <c r="C39" s="9"/>
      <c r="D39" s="9"/>
      <c r="E39" s="9"/>
      <c r="F39" s="9"/>
      <c r="G39" s="9"/>
      <c r="H39" s="9"/>
      <c r="I39" s="16"/>
      <c r="J39" s="8" t="str">
        <f aca="false">IF(AND(A39&lt;&gt;"",I39&lt;&gt;""),ROUND((I39-A39)*1440,0),"")</f>
        <v/>
      </c>
      <c r="K39" s="17"/>
      <c r="L39" s="8" t="str">
        <f aca="true">IF(K39="","",TODAY()-K39)</f>
        <v/>
      </c>
      <c r="M39" s="9"/>
      <c r="N39" s="17"/>
      <c r="O39" s="18"/>
      <c r="P39" s="9"/>
      <c r="Q39" s="17"/>
      <c r="R39" s="8" t="str">
        <f aca="true">IF(AND(N39&lt;&gt;"",N39&lt;TODAY(),G39&lt;&gt;"5. فاز",G39&lt;&gt;"6. خسر"),"متأخر","")</f>
        <v/>
      </c>
      <c r="S39" s="9"/>
      <c r="T39" s="9"/>
      <c r="U39" s="9"/>
      <c r="V39" s="9"/>
    </row>
    <row r="40" customFormat="false" ht="15" hidden="false" customHeight="false" outlineLevel="0" collapsed="false">
      <c r="A40" s="16"/>
      <c r="B40" s="9"/>
      <c r="C40" s="9"/>
      <c r="D40" s="9"/>
      <c r="E40" s="9"/>
      <c r="F40" s="9"/>
      <c r="G40" s="9"/>
      <c r="H40" s="9"/>
      <c r="I40" s="16"/>
      <c r="J40" s="8" t="str">
        <f aca="false">IF(AND(A40&lt;&gt;"",I40&lt;&gt;""),ROUND((I40-A40)*1440,0),"")</f>
        <v/>
      </c>
      <c r="K40" s="17"/>
      <c r="L40" s="8" t="str">
        <f aca="true">IF(K40="","",TODAY()-K40)</f>
        <v/>
      </c>
      <c r="M40" s="9"/>
      <c r="N40" s="17"/>
      <c r="O40" s="18"/>
      <c r="P40" s="9"/>
      <c r="Q40" s="17"/>
      <c r="R40" s="8" t="str">
        <f aca="true">IF(AND(N40&lt;&gt;"",N40&lt;TODAY(),G40&lt;&gt;"5. فاز",G40&lt;&gt;"6. خسر"),"متأخر","")</f>
        <v/>
      </c>
      <c r="S40" s="9"/>
      <c r="T40" s="9"/>
      <c r="U40" s="9"/>
      <c r="V40" s="9"/>
    </row>
    <row r="41" customFormat="false" ht="15" hidden="false" customHeight="false" outlineLevel="0" collapsed="false">
      <c r="A41" s="16"/>
      <c r="B41" s="9"/>
      <c r="C41" s="9"/>
      <c r="D41" s="9"/>
      <c r="E41" s="9"/>
      <c r="F41" s="9"/>
      <c r="G41" s="9"/>
      <c r="H41" s="9"/>
      <c r="I41" s="16"/>
      <c r="J41" s="8" t="str">
        <f aca="false">IF(AND(A41&lt;&gt;"",I41&lt;&gt;""),ROUND((I41-A41)*1440,0),"")</f>
        <v/>
      </c>
      <c r="K41" s="17"/>
      <c r="L41" s="8" t="str">
        <f aca="true">IF(K41="","",TODAY()-K41)</f>
        <v/>
      </c>
      <c r="M41" s="9"/>
      <c r="N41" s="17"/>
      <c r="O41" s="18"/>
      <c r="P41" s="9"/>
      <c r="Q41" s="17"/>
      <c r="R41" s="8" t="str">
        <f aca="true">IF(AND(N41&lt;&gt;"",N41&lt;TODAY(),G41&lt;&gt;"5. فاز",G41&lt;&gt;"6. خسر"),"متأخر","")</f>
        <v/>
      </c>
      <c r="S41" s="9"/>
      <c r="T41" s="9"/>
      <c r="U41" s="9"/>
      <c r="V41" s="9"/>
    </row>
    <row r="42" customFormat="false" ht="15" hidden="false" customHeight="false" outlineLevel="0" collapsed="false">
      <c r="A42" s="16"/>
      <c r="B42" s="9"/>
      <c r="C42" s="9"/>
      <c r="D42" s="9"/>
      <c r="E42" s="9"/>
      <c r="F42" s="9"/>
      <c r="G42" s="9"/>
      <c r="H42" s="9"/>
      <c r="I42" s="16"/>
      <c r="J42" s="8" t="str">
        <f aca="false">IF(AND(A42&lt;&gt;"",I42&lt;&gt;""),ROUND((I42-A42)*1440,0),"")</f>
        <v/>
      </c>
      <c r="K42" s="17"/>
      <c r="L42" s="8" t="str">
        <f aca="true">IF(K42="","",TODAY()-K42)</f>
        <v/>
      </c>
      <c r="M42" s="9"/>
      <c r="N42" s="17"/>
      <c r="O42" s="18"/>
      <c r="P42" s="9"/>
      <c r="Q42" s="17"/>
      <c r="R42" s="8" t="str">
        <f aca="true">IF(AND(N42&lt;&gt;"",N42&lt;TODAY(),G42&lt;&gt;"5. فاز",G42&lt;&gt;"6. خسر"),"متأخر","")</f>
        <v/>
      </c>
      <c r="S42" s="9"/>
      <c r="T42" s="9"/>
      <c r="U42" s="9"/>
      <c r="V42" s="9"/>
    </row>
    <row r="43" customFormat="false" ht="15" hidden="false" customHeight="false" outlineLevel="0" collapsed="false">
      <c r="A43" s="16"/>
      <c r="B43" s="9"/>
      <c r="C43" s="9"/>
      <c r="D43" s="9"/>
      <c r="E43" s="9"/>
      <c r="F43" s="9"/>
      <c r="G43" s="9"/>
      <c r="H43" s="9"/>
      <c r="I43" s="16"/>
      <c r="J43" s="8" t="str">
        <f aca="false">IF(AND(A43&lt;&gt;"",I43&lt;&gt;""),ROUND((I43-A43)*1440,0),"")</f>
        <v/>
      </c>
      <c r="K43" s="17"/>
      <c r="L43" s="8" t="str">
        <f aca="true">IF(K43="","",TODAY()-K43)</f>
        <v/>
      </c>
      <c r="M43" s="9"/>
      <c r="N43" s="17"/>
      <c r="O43" s="18"/>
      <c r="P43" s="9"/>
      <c r="Q43" s="17"/>
      <c r="R43" s="8" t="str">
        <f aca="true">IF(AND(N43&lt;&gt;"",N43&lt;TODAY(),G43&lt;&gt;"5. فاز",G43&lt;&gt;"6. خسر"),"متأخر","")</f>
        <v/>
      </c>
      <c r="S43" s="9"/>
      <c r="T43" s="9"/>
      <c r="U43" s="9"/>
      <c r="V43" s="9"/>
    </row>
    <row r="44" customFormat="false" ht="15" hidden="false" customHeight="false" outlineLevel="0" collapsed="false">
      <c r="A44" s="16"/>
      <c r="B44" s="9"/>
      <c r="C44" s="9"/>
      <c r="D44" s="9"/>
      <c r="E44" s="9"/>
      <c r="F44" s="9"/>
      <c r="G44" s="9"/>
      <c r="H44" s="9"/>
      <c r="I44" s="16"/>
      <c r="J44" s="8" t="str">
        <f aca="false">IF(AND(A44&lt;&gt;"",I44&lt;&gt;""),ROUND((I44-A44)*1440,0),"")</f>
        <v/>
      </c>
      <c r="K44" s="17"/>
      <c r="L44" s="8" t="str">
        <f aca="true">IF(K44="","",TODAY()-K44)</f>
        <v/>
      </c>
      <c r="M44" s="9"/>
      <c r="N44" s="17"/>
      <c r="O44" s="18"/>
      <c r="P44" s="9"/>
      <c r="Q44" s="17"/>
      <c r="R44" s="8" t="str">
        <f aca="true">IF(AND(N44&lt;&gt;"",N44&lt;TODAY(),G44&lt;&gt;"5. فاز",G44&lt;&gt;"6. خسر"),"متأخر","")</f>
        <v/>
      </c>
      <c r="S44" s="9"/>
      <c r="T44" s="9"/>
      <c r="U44" s="9"/>
      <c r="V44" s="9"/>
    </row>
    <row r="45" customFormat="false" ht="15" hidden="false" customHeight="false" outlineLevel="0" collapsed="false">
      <c r="A45" s="16"/>
      <c r="B45" s="9"/>
      <c r="C45" s="9"/>
      <c r="D45" s="9"/>
      <c r="E45" s="9"/>
      <c r="F45" s="9"/>
      <c r="G45" s="9"/>
      <c r="H45" s="9"/>
      <c r="I45" s="16"/>
      <c r="J45" s="8" t="str">
        <f aca="false">IF(AND(A45&lt;&gt;"",I45&lt;&gt;""),ROUND((I45-A45)*1440,0),"")</f>
        <v/>
      </c>
      <c r="K45" s="17"/>
      <c r="L45" s="8" t="str">
        <f aca="true">IF(K45="","",TODAY()-K45)</f>
        <v/>
      </c>
      <c r="M45" s="9"/>
      <c r="N45" s="17"/>
      <c r="O45" s="18"/>
      <c r="P45" s="9"/>
      <c r="Q45" s="17"/>
      <c r="R45" s="8" t="str">
        <f aca="true">IF(AND(N45&lt;&gt;"",N45&lt;TODAY(),G45&lt;&gt;"5. فاز",G45&lt;&gt;"6. خسر"),"متأخر","")</f>
        <v/>
      </c>
      <c r="S45" s="9"/>
      <c r="T45" s="9"/>
      <c r="U45" s="9"/>
      <c r="V45" s="9"/>
    </row>
    <row r="46" customFormat="false" ht="15" hidden="false" customHeight="false" outlineLevel="0" collapsed="false">
      <c r="A46" s="16"/>
      <c r="B46" s="9"/>
      <c r="C46" s="9"/>
      <c r="D46" s="9"/>
      <c r="E46" s="9"/>
      <c r="F46" s="9"/>
      <c r="G46" s="9"/>
      <c r="H46" s="9"/>
      <c r="I46" s="16"/>
      <c r="J46" s="8" t="str">
        <f aca="false">IF(AND(A46&lt;&gt;"",I46&lt;&gt;""),ROUND((I46-A46)*1440,0),"")</f>
        <v/>
      </c>
      <c r="K46" s="17"/>
      <c r="L46" s="8" t="str">
        <f aca="true">IF(K46="","",TODAY()-K46)</f>
        <v/>
      </c>
      <c r="M46" s="9"/>
      <c r="N46" s="17"/>
      <c r="O46" s="18"/>
      <c r="P46" s="9"/>
      <c r="Q46" s="17"/>
      <c r="R46" s="8" t="str">
        <f aca="true">IF(AND(N46&lt;&gt;"",N46&lt;TODAY(),G46&lt;&gt;"5. فاز",G46&lt;&gt;"6. خسر"),"متأخر","")</f>
        <v/>
      </c>
      <c r="S46" s="9"/>
      <c r="T46" s="9"/>
      <c r="U46" s="9"/>
      <c r="V46" s="9"/>
    </row>
    <row r="47" customFormat="false" ht="15" hidden="false" customHeight="false" outlineLevel="0" collapsed="false">
      <c r="A47" s="16"/>
      <c r="B47" s="9"/>
      <c r="C47" s="9"/>
      <c r="D47" s="9"/>
      <c r="E47" s="9"/>
      <c r="F47" s="9"/>
      <c r="G47" s="9"/>
      <c r="H47" s="9"/>
      <c r="I47" s="16"/>
      <c r="J47" s="8" t="str">
        <f aca="false">IF(AND(A47&lt;&gt;"",I47&lt;&gt;""),ROUND((I47-A47)*1440,0),"")</f>
        <v/>
      </c>
      <c r="K47" s="17"/>
      <c r="L47" s="8" t="str">
        <f aca="true">IF(K47="","",TODAY()-K47)</f>
        <v/>
      </c>
      <c r="M47" s="9"/>
      <c r="N47" s="17"/>
      <c r="O47" s="18"/>
      <c r="P47" s="9"/>
      <c r="Q47" s="17"/>
      <c r="R47" s="8" t="str">
        <f aca="true">IF(AND(N47&lt;&gt;"",N47&lt;TODAY(),G47&lt;&gt;"5. فاز",G47&lt;&gt;"6. خسر"),"متأخر","")</f>
        <v/>
      </c>
      <c r="S47" s="9"/>
      <c r="T47" s="9"/>
      <c r="U47" s="9"/>
      <c r="V47" s="9"/>
    </row>
    <row r="48" customFormat="false" ht="15" hidden="false" customHeight="false" outlineLevel="0" collapsed="false">
      <c r="A48" s="16"/>
      <c r="B48" s="9"/>
      <c r="C48" s="9"/>
      <c r="D48" s="9"/>
      <c r="E48" s="9"/>
      <c r="F48" s="9"/>
      <c r="G48" s="9"/>
      <c r="H48" s="9"/>
      <c r="I48" s="16"/>
      <c r="J48" s="8" t="str">
        <f aca="false">IF(AND(A48&lt;&gt;"",I48&lt;&gt;""),ROUND((I48-A48)*1440,0),"")</f>
        <v/>
      </c>
      <c r="K48" s="17"/>
      <c r="L48" s="8" t="str">
        <f aca="true">IF(K48="","",TODAY()-K48)</f>
        <v/>
      </c>
      <c r="M48" s="9"/>
      <c r="N48" s="17"/>
      <c r="O48" s="18"/>
      <c r="P48" s="9"/>
      <c r="Q48" s="17"/>
      <c r="R48" s="8" t="str">
        <f aca="true">IF(AND(N48&lt;&gt;"",N48&lt;TODAY(),G48&lt;&gt;"5. فاز",G48&lt;&gt;"6. خسر"),"متأخر","")</f>
        <v/>
      </c>
      <c r="S48" s="9"/>
      <c r="T48" s="9"/>
      <c r="U48" s="9"/>
      <c r="V48" s="9"/>
    </row>
    <row r="49" customFormat="false" ht="15" hidden="false" customHeight="false" outlineLevel="0" collapsed="false">
      <c r="A49" s="16"/>
      <c r="B49" s="9"/>
      <c r="C49" s="9"/>
      <c r="D49" s="9"/>
      <c r="E49" s="9"/>
      <c r="F49" s="9"/>
      <c r="G49" s="9"/>
      <c r="H49" s="9"/>
      <c r="I49" s="16"/>
      <c r="J49" s="8" t="str">
        <f aca="false">IF(AND(A49&lt;&gt;"",I49&lt;&gt;""),ROUND((I49-A49)*1440,0),"")</f>
        <v/>
      </c>
      <c r="K49" s="17"/>
      <c r="L49" s="8" t="str">
        <f aca="true">IF(K49="","",TODAY()-K49)</f>
        <v/>
      </c>
      <c r="M49" s="9"/>
      <c r="N49" s="17"/>
      <c r="O49" s="18"/>
      <c r="P49" s="9"/>
      <c r="Q49" s="17"/>
      <c r="R49" s="8" t="str">
        <f aca="true">IF(AND(N49&lt;&gt;"",N49&lt;TODAY(),G49&lt;&gt;"5. فاز",G49&lt;&gt;"6. خسر"),"متأخر","")</f>
        <v/>
      </c>
      <c r="S49" s="9"/>
      <c r="T49" s="9"/>
      <c r="U49" s="9"/>
      <c r="V49" s="9"/>
    </row>
    <row r="50" customFormat="false" ht="15" hidden="false" customHeight="false" outlineLevel="0" collapsed="false">
      <c r="A50" s="16"/>
      <c r="B50" s="9"/>
      <c r="C50" s="9"/>
      <c r="D50" s="9"/>
      <c r="E50" s="9"/>
      <c r="F50" s="9"/>
      <c r="G50" s="9"/>
      <c r="H50" s="9"/>
      <c r="I50" s="16"/>
      <c r="J50" s="8" t="str">
        <f aca="false">IF(AND(A50&lt;&gt;"",I50&lt;&gt;""),ROUND((I50-A50)*1440,0),"")</f>
        <v/>
      </c>
      <c r="K50" s="17"/>
      <c r="L50" s="8" t="str">
        <f aca="true">IF(K50="","",TODAY()-K50)</f>
        <v/>
      </c>
      <c r="M50" s="9"/>
      <c r="N50" s="17"/>
      <c r="O50" s="18"/>
      <c r="P50" s="9"/>
      <c r="Q50" s="17"/>
      <c r="R50" s="8" t="str">
        <f aca="true">IF(AND(N50&lt;&gt;"",N50&lt;TODAY(),G50&lt;&gt;"5. فاز",G50&lt;&gt;"6. خسر"),"متأخر","")</f>
        <v/>
      </c>
      <c r="S50" s="9"/>
      <c r="T50" s="9"/>
      <c r="U50" s="9"/>
      <c r="V50" s="9"/>
    </row>
    <row r="51" customFormat="false" ht="15" hidden="false" customHeight="false" outlineLevel="0" collapsed="false">
      <c r="A51" s="16"/>
      <c r="B51" s="9"/>
      <c r="C51" s="9"/>
      <c r="D51" s="9"/>
      <c r="E51" s="9"/>
      <c r="F51" s="9"/>
      <c r="G51" s="9"/>
      <c r="H51" s="9"/>
      <c r="I51" s="16"/>
      <c r="J51" s="8" t="str">
        <f aca="false">IF(AND(A51&lt;&gt;"",I51&lt;&gt;""),ROUND((I51-A51)*1440,0),"")</f>
        <v/>
      </c>
      <c r="K51" s="17"/>
      <c r="L51" s="8" t="str">
        <f aca="true">IF(K51="","",TODAY()-K51)</f>
        <v/>
      </c>
      <c r="M51" s="9"/>
      <c r="N51" s="17"/>
      <c r="O51" s="18"/>
      <c r="P51" s="9"/>
      <c r="Q51" s="17"/>
      <c r="R51" s="8" t="str">
        <f aca="true">IF(AND(N51&lt;&gt;"",N51&lt;TODAY(),G51&lt;&gt;"5. فاز",G51&lt;&gt;"6. خسر"),"متأخر","")</f>
        <v/>
      </c>
      <c r="S51" s="9"/>
      <c r="T51" s="9"/>
      <c r="U51" s="9"/>
      <c r="V51" s="9"/>
    </row>
    <row r="52" customFormat="false" ht="15" hidden="false" customHeight="false" outlineLevel="0" collapsed="false">
      <c r="A52" s="16"/>
      <c r="B52" s="9"/>
      <c r="C52" s="9"/>
      <c r="D52" s="9"/>
      <c r="E52" s="9"/>
      <c r="F52" s="9"/>
      <c r="G52" s="9"/>
      <c r="H52" s="9"/>
      <c r="I52" s="16"/>
      <c r="J52" s="8" t="str">
        <f aca="false">IF(AND(A52&lt;&gt;"",I52&lt;&gt;""),ROUND((I52-A52)*1440,0),"")</f>
        <v/>
      </c>
      <c r="K52" s="17"/>
      <c r="L52" s="8" t="str">
        <f aca="true">IF(K52="","",TODAY()-K52)</f>
        <v/>
      </c>
      <c r="M52" s="9"/>
      <c r="N52" s="17"/>
      <c r="O52" s="18"/>
      <c r="P52" s="9"/>
      <c r="Q52" s="17"/>
      <c r="R52" s="8" t="str">
        <f aca="true">IF(AND(N52&lt;&gt;"",N52&lt;TODAY(),G52&lt;&gt;"5. فاز",G52&lt;&gt;"6. خسر"),"متأخر","")</f>
        <v/>
      </c>
      <c r="S52" s="9"/>
      <c r="T52" s="9"/>
      <c r="U52" s="9"/>
      <c r="V52" s="9"/>
    </row>
    <row r="53" customFormat="false" ht="15" hidden="false" customHeight="false" outlineLevel="0" collapsed="false">
      <c r="A53" s="16"/>
      <c r="B53" s="9"/>
      <c r="C53" s="9"/>
      <c r="D53" s="9"/>
      <c r="E53" s="9"/>
      <c r="F53" s="9"/>
      <c r="G53" s="9"/>
      <c r="H53" s="9"/>
      <c r="I53" s="16"/>
      <c r="J53" s="8" t="str">
        <f aca="false">IF(AND(A53&lt;&gt;"",I53&lt;&gt;""),ROUND((I53-A53)*1440,0),"")</f>
        <v/>
      </c>
      <c r="K53" s="17"/>
      <c r="L53" s="8" t="str">
        <f aca="true">IF(K53="","",TODAY()-K53)</f>
        <v/>
      </c>
      <c r="M53" s="9"/>
      <c r="N53" s="17"/>
      <c r="O53" s="18"/>
      <c r="P53" s="9"/>
      <c r="Q53" s="17"/>
      <c r="R53" s="8" t="str">
        <f aca="true">IF(AND(N53&lt;&gt;"",N53&lt;TODAY(),G53&lt;&gt;"5. فاز",G53&lt;&gt;"6. خسر"),"متأخر","")</f>
        <v/>
      </c>
      <c r="S53" s="9"/>
      <c r="T53" s="9"/>
      <c r="U53" s="9"/>
      <c r="V53" s="9"/>
    </row>
    <row r="54" customFormat="false" ht="15" hidden="false" customHeight="false" outlineLevel="0" collapsed="false">
      <c r="A54" s="16"/>
      <c r="B54" s="9"/>
      <c r="C54" s="9"/>
      <c r="D54" s="9"/>
      <c r="E54" s="9"/>
      <c r="F54" s="9"/>
      <c r="G54" s="9"/>
      <c r="H54" s="9"/>
      <c r="I54" s="16"/>
      <c r="J54" s="8" t="str">
        <f aca="false">IF(AND(A54&lt;&gt;"",I54&lt;&gt;""),ROUND((I54-A54)*1440,0),"")</f>
        <v/>
      </c>
      <c r="K54" s="17"/>
      <c r="L54" s="8" t="str">
        <f aca="true">IF(K54="","",TODAY()-K54)</f>
        <v/>
      </c>
      <c r="M54" s="9"/>
      <c r="N54" s="17"/>
      <c r="O54" s="18"/>
      <c r="P54" s="9"/>
      <c r="Q54" s="17"/>
      <c r="R54" s="8" t="str">
        <f aca="true">IF(AND(N54&lt;&gt;"",N54&lt;TODAY(),G54&lt;&gt;"5. فاز",G54&lt;&gt;"6. خسر"),"متأخر","")</f>
        <v/>
      </c>
      <c r="S54" s="9"/>
      <c r="T54" s="9"/>
      <c r="U54" s="9"/>
      <c r="V54" s="9"/>
    </row>
    <row r="55" customFormat="false" ht="15" hidden="false" customHeight="false" outlineLevel="0" collapsed="false">
      <c r="A55" s="16"/>
      <c r="B55" s="9"/>
      <c r="C55" s="9"/>
      <c r="D55" s="9"/>
      <c r="E55" s="9"/>
      <c r="F55" s="9"/>
      <c r="G55" s="9"/>
      <c r="H55" s="9"/>
      <c r="I55" s="16"/>
      <c r="J55" s="8" t="str">
        <f aca="false">IF(AND(A55&lt;&gt;"",I55&lt;&gt;""),ROUND((I55-A55)*1440,0),"")</f>
        <v/>
      </c>
      <c r="K55" s="17"/>
      <c r="L55" s="8" t="str">
        <f aca="true">IF(K55="","",TODAY()-K55)</f>
        <v/>
      </c>
      <c r="M55" s="9"/>
      <c r="N55" s="17"/>
      <c r="O55" s="18"/>
      <c r="P55" s="9"/>
      <c r="Q55" s="17"/>
      <c r="R55" s="8" t="str">
        <f aca="true">IF(AND(N55&lt;&gt;"",N55&lt;TODAY(),G55&lt;&gt;"5. فاز",G55&lt;&gt;"6. خسر"),"متأخر","")</f>
        <v/>
      </c>
      <c r="S55" s="9"/>
      <c r="T55" s="9"/>
      <c r="U55" s="9"/>
      <c r="V55" s="9"/>
    </row>
    <row r="56" customFormat="false" ht="15" hidden="false" customHeight="false" outlineLevel="0" collapsed="false">
      <c r="A56" s="16"/>
      <c r="B56" s="9"/>
      <c r="C56" s="9"/>
      <c r="D56" s="9"/>
      <c r="E56" s="9"/>
      <c r="F56" s="9"/>
      <c r="G56" s="9"/>
      <c r="H56" s="9"/>
      <c r="I56" s="16"/>
      <c r="J56" s="8" t="str">
        <f aca="false">IF(AND(A56&lt;&gt;"",I56&lt;&gt;""),ROUND((I56-A56)*1440,0),"")</f>
        <v/>
      </c>
      <c r="K56" s="17"/>
      <c r="L56" s="8" t="str">
        <f aca="true">IF(K56="","",TODAY()-K56)</f>
        <v/>
      </c>
      <c r="M56" s="9"/>
      <c r="N56" s="17"/>
      <c r="O56" s="18"/>
      <c r="P56" s="9"/>
      <c r="Q56" s="17"/>
      <c r="R56" s="8" t="str">
        <f aca="true">IF(AND(N56&lt;&gt;"",N56&lt;TODAY(),G56&lt;&gt;"5. فاز",G56&lt;&gt;"6. خسر"),"متأخر","")</f>
        <v/>
      </c>
      <c r="S56" s="9"/>
      <c r="T56" s="9"/>
      <c r="U56" s="9"/>
      <c r="V56" s="9"/>
    </row>
    <row r="57" customFormat="false" ht="15" hidden="false" customHeight="false" outlineLevel="0" collapsed="false">
      <c r="A57" s="16"/>
      <c r="B57" s="9"/>
      <c r="C57" s="9"/>
      <c r="D57" s="9"/>
      <c r="E57" s="9"/>
      <c r="F57" s="9"/>
      <c r="G57" s="9"/>
      <c r="H57" s="9"/>
      <c r="I57" s="16"/>
      <c r="J57" s="8" t="str">
        <f aca="false">IF(AND(A57&lt;&gt;"",I57&lt;&gt;""),ROUND((I57-A57)*1440,0),"")</f>
        <v/>
      </c>
      <c r="K57" s="17"/>
      <c r="L57" s="8" t="str">
        <f aca="true">IF(K57="","",TODAY()-K57)</f>
        <v/>
      </c>
      <c r="M57" s="9"/>
      <c r="N57" s="17"/>
      <c r="O57" s="18"/>
      <c r="P57" s="9"/>
      <c r="Q57" s="17"/>
      <c r="R57" s="8" t="str">
        <f aca="true">IF(AND(N57&lt;&gt;"",N57&lt;TODAY(),G57&lt;&gt;"5. فاز",G57&lt;&gt;"6. خسر"),"متأخر","")</f>
        <v/>
      </c>
      <c r="S57" s="9"/>
      <c r="T57" s="9"/>
      <c r="U57" s="9"/>
      <c r="V57" s="9"/>
    </row>
    <row r="58" customFormat="false" ht="15" hidden="false" customHeight="false" outlineLevel="0" collapsed="false">
      <c r="A58" s="16"/>
      <c r="B58" s="9"/>
      <c r="C58" s="9"/>
      <c r="D58" s="9"/>
      <c r="E58" s="9"/>
      <c r="F58" s="9"/>
      <c r="G58" s="9"/>
      <c r="H58" s="9"/>
      <c r="I58" s="16"/>
      <c r="J58" s="8" t="str">
        <f aca="false">IF(AND(A58&lt;&gt;"",I58&lt;&gt;""),ROUND((I58-A58)*1440,0),"")</f>
        <v/>
      </c>
      <c r="K58" s="17"/>
      <c r="L58" s="8" t="str">
        <f aca="true">IF(K58="","",TODAY()-K58)</f>
        <v/>
      </c>
      <c r="M58" s="9"/>
      <c r="N58" s="17"/>
      <c r="O58" s="18"/>
      <c r="P58" s="9"/>
      <c r="Q58" s="17"/>
      <c r="R58" s="8" t="str">
        <f aca="true">IF(AND(N58&lt;&gt;"",N58&lt;TODAY(),G58&lt;&gt;"5. فاز",G58&lt;&gt;"6. خسر"),"متأخر","")</f>
        <v/>
      </c>
      <c r="S58" s="9"/>
      <c r="T58" s="9"/>
      <c r="U58" s="9"/>
      <c r="V58" s="9"/>
    </row>
    <row r="59" customFormat="false" ht="15" hidden="false" customHeight="false" outlineLevel="0" collapsed="false">
      <c r="A59" s="16"/>
      <c r="B59" s="9"/>
      <c r="C59" s="9"/>
      <c r="D59" s="9"/>
      <c r="E59" s="9"/>
      <c r="F59" s="9"/>
      <c r="G59" s="9"/>
      <c r="H59" s="9"/>
      <c r="I59" s="16"/>
      <c r="J59" s="8" t="str">
        <f aca="false">IF(AND(A59&lt;&gt;"",I59&lt;&gt;""),ROUND((I59-A59)*1440,0),"")</f>
        <v/>
      </c>
      <c r="K59" s="17"/>
      <c r="L59" s="8" t="str">
        <f aca="true">IF(K59="","",TODAY()-K59)</f>
        <v/>
      </c>
      <c r="M59" s="9"/>
      <c r="N59" s="17"/>
      <c r="O59" s="18"/>
      <c r="P59" s="9"/>
      <c r="Q59" s="17"/>
      <c r="R59" s="8" t="str">
        <f aca="true">IF(AND(N59&lt;&gt;"",N59&lt;TODAY(),G59&lt;&gt;"5. فاز",G59&lt;&gt;"6. خسر"),"متأخر","")</f>
        <v/>
      </c>
      <c r="S59" s="9"/>
      <c r="T59" s="9"/>
      <c r="U59" s="9"/>
      <c r="V59" s="9"/>
    </row>
    <row r="60" customFormat="false" ht="15" hidden="false" customHeight="false" outlineLevel="0" collapsed="false">
      <c r="A60" s="16"/>
      <c r="B60" s="9"/>
      <c r="C60" s="9"/>
      <c r="D60" s="9"/>
      <c r="E60" s="9"/>
      <c r="F60" s="9"/>
      <c r="G60" s="9"/>
      <c r="H60" s="9"/>
      <c r="I60" s="16"/>
      <c r="J60" s="8" t="str">
        <f aca="false">IF(AND(A60&lt;&gt;"",I60&lt;&gt;""),ROUND((I60-A60)*1440,0),"")</f>
        <v/>
      </c>
      <c r="K60" s="17"/>
      <c r="L60" s="8" t="str">
        <f aca="true">IF(K60="","",TODAY()-K60)</f>
        <v/>
      </c>
      <c r="M60" s="9"/>
      <c r="N60" s="17"/>
      <c r="O60" s="18"/>
      <c r="P60" s="9"/>
      <c r="Q60" s="17"/>
      <c r="R60" s="8" t="str">
        <f aca="true">IF(AND(N60&lt;&gt;"",N60&lt;TODAY(),G60&lt;&gt;"5. فاز",G60&lt;&gt;"6. خسر"),"متأخر","")</f>
        <v/>
      </c>
      <c r="S60" s="9"/>
      <c r="T60" s="9"/>
      <c r="U60" s="9"/>
      <c r="V60" s="9"/>
    </row>
    <row r="61" customFormat="false" ht="15" hidden="false" customHeight="false" outlineLevel="0" collapsed="false">
      <c r="A61" s="16"/>
      <c r="B61" s="9"/>
      <c r="C61" s="9"/>
      <c r="D61" s="9"/>
      <c r="E61" s="9"/>
      <c r="F61" s="9"/>
      <c r="G61" s="9"/>
      <c r="H61" s="9"/>
      <c r="I61" s="16"/>
      <c r="J61" s="8" t="str">
        <f aca="false">IF(AND(A61&lt;&gt;"",I61&lt;&gt;""),ROUND((I61-A61)*1440,0),"")</f>
        <v/>
      </c>
      <c r="K61" s="17"/>
      <c r="L61" s="8" t="str">
        <f aca="true">IF(K61="","",TODAY()-K61)</f>
        <v/>
      </c>
      <c r="M61" s="9"/>
      <c r="N61" s="17"/>
      <c r="O61" s="18"/>
      <c r="P61" s="9"/>
      <c r="Q61" s="17"/>
      <c r="R61" s="8" t="str">
        <f aca="true">IF(AND(N61&lt;&gt;"",N61&lt;TODAY(),G61&lt;&gt;"5. فاز",G61&lt;&gt;"6. خسر"),"متأخر","")</f>
        <v/>
      </c>
      <c r="S61" s="9"/>
      <c r="T61" s="9"/>
      <c r="U61" s="9"/>
      <c r="V61" s="9"/>
    </row>
    <row r="62" customFormat="false" ht="15" hidden="false" customHeight="false" outlineLevel="0" collapsed="false">
      <c r="A62" s="16"/>
      <c r="B62" s="9"/>
      <c r="C62" s="9"/>
      <c r="D62" s="9"/>
      <c r="E62" s="9"/>
      <c r="F62" s="9"/>
      <c r="G62" s="9"/>
      <c r="H62" s="9"/>
      <c r="I62" s="16"/>
      <c r="J62" s="8" t="str">
        <f aca="false">IF(AND(A62&lt;&gt;"",I62&lt;&gt;""),ROUND((I62-A62)*1440,0),"")</f>
        <v/>
      </c>
      <c r="K62" s="17"/>
      <c r="L62" s="8" t="str">
        <f aca="true">IF(K62="","",TODAY()-K62)</f>
        <v/>
      </c>
      <c r="M62" s="9"/>
      <c r="N62" s="17"/>
      <c r="O62" s="18"/>
      <c r="P62" s="9"/>
      <c r="Q62" s="17"/>
      <c r="R62" s="8" t="str">
        <f aca="true">IF(AND(N62&lt;&gt;"",N62&lt;TODAY(),G62&lt;&gt;"5. فاز",G62&lt;&gt;"6. خسر"),"متأخر","")</f>
        <v/>
      </c>
      <c r="S62" s="9"/>
      <c r="T62" s="9"/>
      <c r="U62" s="9"/>
      <c r="V62" s="9"/>
    </row>
    <row r="63" customFormat="false" ht="15" hidden="false" customHeight="false" outlineLevel="0" collapsed="false">
      <c r="A63" s="16"/>
      <c r="B63" s="9"/>
      <c r="C63" s="9"/>
      <c r="D63" s="9"/>
      <c r="E63" s="9"/>
      <c r="F63" s="9"/>
      <c r="G63" s="9"/>
      <c r="H63" s="9"/>
      <c r="I63" s="16"/>
      <c r="J63" s="8" t="str">
        <f aca="false">IF(AND(A63&lt;&gt;"",I63&lt;&gt;""),ROUND((I63-A63)*1440,0),"")</f>
        <v/>
      </c>
      <c r="K63" s="17"/>
      <c r="L63" s="8" t="str">
        <f aca="true">IF(K63="","",TODAY()-K63)</f>
        <v/>
      </c>
      <c r="M63" s="9"/>
      <c r="N63" s="17"/>
      <c r="O63" s="18"/>
      <c r="P63" s="9"/>
      <c r="Q63" s="17"/>
      <c r="R63" s="8" t="str">
        <f aca="true">IF(AND(N63&lt;&gt;"",N63&lt;TODAY(),G63&lt;&gt;"5. فاز",G63&lt;&gt;"6. خسر"),"متأخر","")</f>
        <v/>
      </c>
      <c r="S63" s="9"/>
      <c r="T63" s="9"/>
      <c r="U63" s="9"/>
      <c r="V63" s="9"/>
    </row>
    <row r="64" customFormat="false" ht="15" hidden="false" customHeight="false" outlineLevel="0" collapsed="false">
      <c r="A64" s="16"/>
      <c r="B64" s="9"/>
      <c r="C64" s="9"/>
      <c r="D64" s="9"/>
      <c r="E64" s="9"/>
      <c r="F64" s="9"/>
      <c r="G64" s="9"/>
      <c r="H64" s="9"/>
      <c r="I64" s="16"/>
      <c r="J64" s="8" t="str">
        <f aca="false">IF(AND(A64&lt;&gt;"",I64&lt;&gt;""),ROUND((I64-A64)*1440,0),"")</f>
        <v/>
      </c>
      <c r="K64" s="17"/>
      <c r="L64" s="8" t="str">
        <f aca="true">IF(K64="","",TODAY()-K64)</f>
        <v/>
      </c>
      <c r="M64" s="9"/>
      <c r="N64" s="17"/>
      <c r="O64" s="18"/>
      <c r="P64" s="9"/>
      <c r="Q64" s="17"/>
      <c r="R64" s="8" t="str">
        <f aca="true">IF(AND(N64&lt;&gt;"",N64&lt;TODAY(),G64&lt;&gt;"5. فاز",G64&lt;&gt;"6. خسر"),"متأخر","")</f>
        <v/>
      </c>
      <c r="S64" s="9"/>
      <c r="T64" s="9"/>
      <c r="U64" s="9"/>
      <c r="V64" s="9"/>
    </row>
    <row r="65" customFormat="false" ht="15" hidden="false" customHeight="false" outlineLevel="0" collapsed="false">
      <c r="A65" s="16"/>
      <c r="B65" s="9"/>
      <c r="C65" s="9"/>
      <c r="D65" s="9"/>
      <c r="E65" s="9"/>
      <c r="F65" s="9"/>
      <c r="G65" s="9"/>
      <c r="H65" s="9"/>
      <c r="I65" s="16"/>
      <c r="J65" s="8" t="str">
        <f aca="false">IF(AND(A65&lt;&gt;"",I65&lt;&gt;""),ROUND((I65-A65)*1440,0),"")</f>
        <v/>
      </c>
      <c r="K65" s="17"/>
      <c r="L65" s="8" t="str">
        <f aca="true">IF(K65="","",TODAY()-K65)</f>
        <v/>
      </c>
      <c r="M65" s="9"/>
      <c r="N65" s="17"/>
      <c r="O65" s="18"/>
      <c r="P65" s="9"/>
      <c r="Q65" s="17"/>
      <c r="R65" s="8" t="str">
        <f aca="true">IF(AND(N65&lt;&gt;"",N65&lt;TODAY(),G65&lt;&gt;"5. فاز",G65&lt;&gt;"6. خسر"),"متأخر","")</f>
        <v/>
      </c>
      <c r="S65" s="9"/>
      <c r="T65" s="9"/>
      <c r="U65" s="9"/>
      <c r="V65" s="9"/>
    </row>
    <row r="66" customFormat="false" ht="15" hidden="false" customHeight="false" outlineLevel="0" collapsed="false">
      <c r="A66" s="16"/>
      <c r="B66" s="9"/>
      <c r="C66" s="9"/>
      <c r="D66" s="9"/>
      <c r="E66" s="9"/>
      <c r="F66" s="9"/>
      <c r="G66" s="9"/>
      <c r="H66" s="9"/>
      <c r="I66" s="16"/>
      <c r="J66" s="8" t="str">
        <f aca="false">IF(AND(A66&lt;&gt;"",I66&lt;&gt;""),ROUND((I66-A66)*1440,0),"")</f>
        <v/>
      </c>
      <c r="K66" s="17"/>
      <c r="L66" s="8" t="str">
        <f aca="true">IF(K66="","",TODAY()-K66)</f>
        <v/>
      </c>
      <c r="M66" s="9"/>
      <c r="N66" s="17"/>
      <c r="O66" s="18"/>
      <c r="P66" s="9"/>
      <c r="Q66" s="17"/>
      <c r="R66" s="8" t="str">
        <f aca="true">IF(AND(N66&lt;&gt;"",N66&lt;TODAY(),G66&lt;&gt;"5. فاز",G66&lt;&gt;"6. خسر"),"متأخر","")</f>
        <v/>
      </c>
      <c r="S66" s="9"/>
      <c r="T66" s="9"/>
      <c r="U66" s="9"/>
      <c r="V66" s="9"/>
    </row>
    <row r="67" customFormat="false" ht="15" hidden="false" customHeight="false" outlineLevel="0" collapsed="false">
      <c r="A67" s="16"/>
      <c r="B67" s="9"/>
      <c r="C67" s="9"/>
      <c r="D67" s="9"/>
      <c r="E67" s="9"/>
      <c r="F67" s="9"/>
      <c r="G67" s="9"/>
      <c r="H67" s="9"/>
      <c r="I67" s="16"/>
      <c r="J67" s="8" t="str">
        <f aca="false">IF(AND(A67&lt;&gt;"",I67&lt;&gt;""),ROUND((I67-A67)*1440,0),"")</f>
        <v/>
      </c>
      <c r="K67" s="17"/>
      <c r="L67" s="8" t="str">
        <f aca="true">IF(K67="","",TODAY()-K67)</f>
        <v/>
      </c>
      <c r="M67" s="9"/>
      <c r="N67" s="17"/>
      <c r="O67" s="18"/>
      <c r="P67" s="9"/>
      <c r="Q67" s="17"/>
      <c r="R67" s="8" t="str">
        <f aca="true">IF(AND(N67&lt;&gt;"",N67&lt;TODAY(),G67&lt;&gt;"5. فاز",G67&lt;&gt;"6. خسر"),"متأخر","")</f>
        <v/>
      </c>
      <c r="S67" s="9"/>
      <c r="T67" s="9"/>
      <c r="U67" s="9"/>
      <c r="V67" s="9"/>
    </row>
    <row r="68" customFormat="false" ht="15" hidden="false" customHeight="false" outlineLevel="0" collapsed="false">
      <c r="A68" s="16"/>
      <c r="B68" s="9"/>
      <c r="C68" s="9"/>
      <c r="D68" s="9"/>
      <c r="E68" s="9"/>
      <c r="F68" s="9"/>
      <c r="G68" s="9"/>
      <c r="H68" s="9"/>
      <c r="I68" s="16"/>
      <c r="J68" s="8" t="str">
        <f aca="false">IF(AND(A68&lt;&gt;"",I68&lt;&gt;""),ROUND((I68-A68)*1440,0),"")</f>
        <v/>
      </c>
      <c r="K68" s="17"/>
      <c r="L68" s="8" t="str">
        <f aca="true">IF(K68="","",TODAY()-K68)</f>
        <v/>
      </c>
      <c r="M68" s="9"/>
      <c r="N68" s="17"/>
      <c r="O68" s="18"/>
      <c r="P68" s="9"/>
      <c r="Q68" s="17"/>
      <c r="R68" s="8" t="str">
        <f aca="true">IF(AND(N68&lt;&gt;"",N68&lt;TODAY(),G68&lt;&gt;"5. فاز",G68&lt;&gt;"6. خسر"),"متأخر","")</f>
        <v/>
      </c>
      <c r="S68" s="9"/>
      <c r="T68" s="9"/>
      <c r="U68" s="9"/>
      <c r="V68" s="9"/>
    </row>
    <row r="69" customFormat="false" ht="15" hidden="false" customHeight="false" outlineLevel="0" collapsed="false">
      <c r="A69" s="16"/>
      <c r="B69" s="9"/>
      <c r="C69" s="9"/>
      <c r="D69" s="9"/>
      <c r="E69" s="9"/>
      <c r="F69" s="9"/>
      <c r="G69" s="9"/>
      <c r="H69" s="9"/>
      <c r="I69" s="16"/>
      <c r="J69" s="8" t="str">
        <f aca="false">IF(AND(A69&lt;&gt;"",I69&lt;&gt;""),ROUND((I69-A69)*1440,0),"")</f>
        <v/>
      </c>
      <c r="K69" s="17"/>
      <c r="L69" s="8" t="str">
        <f aca="true">IF(K69="","",TODAY()-K69)</f>
        <v/>
      </c>
      <c r="M69" s="9"/>
      <c r="N69" s="17"/>
      <c r="O69" s="18"/>
      <c r="P69" s="9"/>
      <c r="Q69" s="17"/>
      <c r="R69" s="8" t="str">
        <f aca="true">IF(AND(N69&lt;&gt;"",N69&lt;TODAY(),G69&lt;&gt;"5. فاز",G69&lt;&gt;"6. خسر"),"متأخر","")</f>
        <v/>
      </c>
      <c r="S69" s="9"/>
      <c r="T69" s="9"/>
      <c r="U69" s="9"/>
      <c r="V69" s="9"/>
    </row>
    <row r="70" customFormat="false" ht="15" hidden="false" customHeight="false" outlineLevel="0" collapsed="false">
      <c r="A70" s="16"/>
      <c r="B70" s="9"/>
      <c r="C70" s="9"/>
      <c r="D70" s="9"/>
      <c r="E70" s="9"/>
      <c r="F70" s="9"/>
      <c r="G70" s="9"/>
      <c r="H70" s="9"/>
      <c r="I70" s="16"/>
      <c r="J70" s="8" t="str">
        <f aca="false">IF(AND(A70&lt;&gt;"",I70&lt;&gt;""),ROUND((I70-A70)*1440,0),"")</f>
        <v/>
      </c>
      <c r="K70" s="17"/>
      <c r="L70" s="8" t="str">
        <f aca="true">IF(K70="","",TODAY()-K70)</f>
        <v/>
      </c>
      <c r="M70" s="9"/>
      <c r="N70" s="17"/>
      <c r="O70" s="18"/>
      <c r="P70" s="9"/>
      <c r="Q70" s="17"/>
      <c r="R70" s="8" t="str">
        <f aca="true">IF(AND(N70&lt;&gt;"",N70&lt;TODAY(),G70&lt;&gt;"5. فاز",G70&lt;&gt;"6. خسر"),"متأخر","")</f>
        <v/>
      </c>
      <c r="S70" s="9"/>
      <c r="T70" s="9"/>
      <c r="U70" s="9"/>
      <c r="V70" s="9"/>
    </row>
    <row r="71" customFormat="false" ht="15" hidden="false" customHeight="false" outlineLevel="0" collapsed="false">
      <c r="A71" s="16"/>
      <c r="B71" s="9"/>
      <c r="C71" s="9"/>
      <c r="D71" s="9"/>
      <c r="E71" s="9"/>
      <c r="F71" s="9"/>
      <c r="G71" s="9"/>
      <c r="H71" s="9"/>
      <c r="I71" s="16"/>
      <c r="J71" s="8" t="str">
        <f aca="false">IF(AND(A71&lt;&gt;"",I71&lt;&gt;""),ROUND((I71-A71)*1440,0),"")</f>
        <v/>
      </c>
      <c r="K71" s="17"/>
      <c r="L71" s="8" t="str">
        <f aca="true">IF(K71="","",TODAY()-K71)</f>
        <v/>
      </c>
      <c r="M71" s="9"/>
      <c r="N71" s="17"/>
      <c r="O71" s="18"/>
      <c r="P71" s="9"/>
      <c r="Q71" s="17"/>
      <c r="R71" s="8" t="str">
        <f aca="true">IF(AND(N71&lt;&gt;"",N71&lt;TODAY(),G71&lt;&gt;"5. فاز",G71&lt;&gt;"6. خسر"),"متأخر","")</f>
        <v/>
      </c>
      <c r="S71" s="9"/>
      <c r="T71" s="9"/>
      <c r="U71" s="9"/>
      <c r="V71" s="9"/>
    </row>
    <row r="72" customFormat="false" ht="15" hidden="false" customHeight="false" outlineLevel="0" collapsed="false">
      <c r="A72" s="16"/>
      <c r="B72" s="9"/>
      <c r="C72" s="9"/>
      <c r="D72" s="9"/>
      <c r="E72" s="9"/>
      <c r="F72" s="9"/>
      <c r="G72" s="9"/>
      <c r="H72" s="9"/>
      <c r="I72" s="16"/>
      <c r="J72" s="8" t="str">
        <f aca="false">IF(AND(A72&lt;&gt;"",I72&lt;&gt;""),ROUND((I72-A72)*1440,0),"")</f>
        <v/>
      </c>
      <c r="K72" s="17"/>
      <c r="L72" s="8" t="str">
        <f aca="true">IF(K72="","",TODAY()-K72)</f>
        <v/>
      </c>
      <c r="M72" s="9"/>
      <c r="N72" s="17"/>
      <c r="O72" s="18"/>
      <c r="P72" s="9"/>
      <c r="Q72" s="17"/>
      <c r="R72" s="8" t="str">
        <f aca="true">IF(AND(N72&lt;&gt;"",N72&lt;TODAY(),G72&lt;&gt;"5. فاز",G72&lt;&gt;"6. خسر"),"متأخر","")</f>
        <v/>
      </c>
      <c r="S72" s="9"/>
      <c r="T72" s="9"/>
      <c r="U72" s="9"/>
      <c r="V72" s="9"/>
    </row>
    <row r="73" customFormat="false" ht="15" hidden="false" customHeight="false" outlineLevel="0" collapsed="false">
      <c r="A73" s="16"/>
      <c r="B73" s="9"/>
      <c r="C73" s="9"/>
      <c r="D73" s="9"/>
      <c r="E73" s="9"/>
      <c r="F73" s="9"/>
      <c r="G73" s="9"/>
      <c r="H73" s="9"/>
      <c r="I73" s="16"/>
      <c r="J73" s="8" t="str">
        <f aca="false">IF(AND(A73&lt;&gt;"",I73&lt;&gt;""),ROUND((I73-A73)*1440,0),"")</f>
        <v/>
      </c>
      <c r="K73" s="17"/>
      <c r="L73" s="8" t="str">
        <f aca="true">IF(K73="","",TODAY()-K73)</f>
        <v/>
      </c>
      <c r="M73" s="9"/>
      <c r="N73" s="17"/>
      <c r="O73" s="18"/>
      <c r="P73" s="9"/>
      <c r="Q73" s="17"/>
      <c r="R73" s="8" t="str">
        <f aca="true">IF(AND(N73&lt;&gt;"",N73&lt;TODAY(),G73&lt;&gt;"5. فاز",G73&lt;&gt;"6. خسر"),"متأخر","")</f>
        <v/>
      </c>
      <c r="S73" s="9"/>
      <c r="T73" s="9"/>
      <c r="U73" s="9"/>
      <c r="V73" s="9"/>
    </row>
    <row r="74" customFormat="false" ht="15" hidden="false" customHeight="false" outlineLevel="0" collapsed="false">
      <c r="A74" s="16"/>
      <c r="B74" s="9"/>
      <c r="C74" s="9"/>
      <c r="D74" s="9"/>
      <c r="E74" s="9"/>
      <c r="F74" s="9"/>
      <c r="G74" s="9"/>
      <c r="H74" s="9"/>
      <c r="I74" s="16"/>
      <c r="J74" s="8" t="str">
        <f aca="false">IF(AND(A74&lt;&gt;"",I74&lt;&gt;""),ROUND((I74-A74)*1440,0),"")</f>
        <v/>
      </c>
      <c r="K74" s="17"/>
      <c r="L74" s="8" t="str">
        <f aca="true">IF(K74="","",TODAY()-K74)</f>
        <v/>
      </c>
      <c r="M74" s="9"/>
      <c r="N74" s="17"/>
      <c r="O74" s="18"/>
      <c r="P74" s="9"/>
      <c r="Q74" s="17"/>
      <c r="R74" s="8" t="str">
        <f aca="true">IF(AND(N74&lt;&gt;"",N74&lt;TODAY(),G74&lt;&gt;"5. فاز",G74&lt;&gt;"6. خسر"),"متأخر","")</f>
        <v/>
      </c>
      <c r="S74" s="9"/>
      <c r="T74" s="9"/>
      <c r="U74" s="9"/>
      <c r="V74" s="9"/>
    </row>
    <row r="75" customFormat="false" ht="15" hidden="false" customHeight="false" outlineLevel="0" collapsed="false">
      <c r="A75" s="16"/>
      <c r="B75" s="9"/>
      <c r="C75" s="9"/>
      <c r="D75" s="9"/>
      <c r="E75" s="9"/>
      <c r="F75" s="9"/>
      <c r="G75" s="9"/>
      <c r="H75" s="9"/>
      <c r="I75" s="16"/>
      <c r="J75" s="8" t="str">
        <f aca="false">IF(AND(A75&lt;&gt;"",I75&lt;&gt;""),ROUND((I75-A75)*1440,0),"")</f>
        <v/>
      </c>
      <c r="K75" s="17"/>
      <c r="L75" s="8" t="str">
        <f aca="true">IF(K75="","",TODAY()-K75)</f>
        <v/>
      </c>
      <c r="M75" s="9"/>
      <c r="N75" s="17"/>
      <c r="O75" s="18"/>
      <c r="P75" s="9"/>
      <c r="Q75" s="17"/>
      <c r="R75" s="8" t="str">
        <f aca="true">IF(AND(N75&lt;&gt;"",N75&lt;TODAY(),G75&lt;&gt;"5. فاز",G75&lt;&gt;"6. خسر"),"متأخر","")</f>
        <v/>
      </c>
      <c r="S75" s="9"/>
      <c r="T75" s="9"/>
      <c r="U75" s="9"/>
      <c r="V75" s="9"/>
    </row>
    <row r="76" customFormat="false" ht="15" hidden="false" customHeight="false" outlineLevel="0" collapsed="false">
      <c r="A76" s="16"/>
      <c r="B76" s="9"/>
      <c r="C76" s="9"/>
      <c r="D76" s="9"/>
      <c r="E76" s="9"/>
      <c r="F76" s="9"/>
      <c r="G76" s="9"/>
      <c r="H76" s="9"/>
      <c r="I76" s="16"/>
      <c r="J76" s="8" t="str">
        <f aca="false">IF(AND(A76&lt;&gt;"",I76&lt;&gt;""),ROUND((I76-A76)*1440,0),"")</f>
        <v/>
      </c>
      <c r="K76" s="17"/>
      <c r="L76" s="8" t="str">
        <f aca="true">IF(K76="","",TODAY()-K76)</f>
        <v/>
      </c>
      <c r="M76" s="9"/>
      <c r="N76" s="17"/>
      <c r="O76" s="18"/>
      <c r="P76" s="9"/>
      <c r="Q76" s="17"/>
      <c r="R76" s="8" t="str">
        <f aca="true">IF(AND(N76&lt;&gt;"",N76&lt;TODAY(),G76&lt;&gt;"5. فاز",G76&lt;&gt;"6. خسر"),"متأخر","")</f>
        <v/>
      </c>
      <c r="S76" s="9"/>
      <c r="T76" s="9"/>
      <c r="U76" s="9"/>
      <c r="V76" s="9"/>
    </row>
    <row r="77" customFormat="false" ht="15" hidden="false" customHeight="false" outlineLevel="0" collapsed="false">
      <c r="A77" s="16"/>
      <c r="B77" s="9"/>
      <c r="C77" s="9"/>
      <c r="D77" s="9"/>
      <c r="E77" s="9"/>
      <c r="F77" s="9"/>
      <c r="G77" s="9"/>
      <c r="H77" s="9"/>
      <c r="I77" s="16"/>
      <c r="J77" s="8" t="str">
        <f aca="false">IF(AND(A77&lt;&gt;"",I77&lt;&gt;""),ROUND((I77-A77)*1440,0),"")</f>
        <v/>
      </c>
      <c r="K77" s="17"/>
      <c r="L77" s="8" t="str">
        <f aca="true">IF(K77="","",TODAY()-K77)</f>
        <v/>
      </c>
      <c r="M77" s="9"/>
      <c r="N77" s="17"/>
      <c r="O77" s="18"/>
      <c r="P77" s="9"/>
      <c r="Q77" s="17"/>
      <c r="R77" s="8" t="str">
        <f aca="true">IF(AND(N77&lt;&gt;"",N77&lt;TODAY(),G77&lt;&gt;"5. فاز",G77&lt;&gt;"6. خسر"),"متأخر","")</f>
        <v/>
      </c>
      <c r="S77" s="9"/>
      <c r="T77" s="9"/>
      <c r="U77" s="9"/>
      <c r="V77" s="9"/>
    </row>
    <row r="78" customFormat="false" ht="15" hidden="false" customHeight="false" outlineLevel="0" collapsed="false">
      <c r="A78" s="16"/>
      <c r="B78" s="9"/>
      <c r="C78" s="9"/>
      <c r="D78" s="9"/>
      <c r="E78" s="9"/>
      <c r="F78" s="9"/>
      <c r="G78" s="9"/>
      <c r="H78" s="9"/>
      <c r="I78" s="16"/>
      <c r="J78" s="8" t="str">
        <f aca="false">IF(AND(A78&lt;&gt;"",I78&lt;&gt;""),ROUND((I78-A78)*1440,0),"")</f>
        <v/>
      </c>
      <c r="K78" s="17"/>
      <c r="L78" s="8" t="str">
        <f aca="true">IF(K78="","",TODAY()-K78)</f>
        <v/>
      </c>
      <c r="M78" s="9"/>
      <c r="N78" s="17"/>
      <c r="O78" s="18"/>
      <c r="P78" s="9"/>
      <c r="Q78" s="17"/>
      <c r="R78" s="8" t="str">
        <f aca="true">IF(AND(N78&lt;&gt;"",N78&lt;TODAY(),G78&lt;&gt;"5. فاز",G78&lt;&gt;"6. خسر"),"متأخر","")</f>
        <v/>
      </c>
      <c r="S78" s="9"/>
      <c r="T78" s="9"/>
      <c r="U78" s="9"/>
      <c r="V78" s="9"/>
    </row>
    <row r="79" customFormat="false" ht="15" hidden="false" customHeight="false" outlineLevel="0" collapsed="false">
      <c r="A79" s="16"/>
      <c r="B79" s="9"/>
      <c r="C79" s="9"/>
      <c r="D79" s="9"/>
      <c r="E79" s="9"/>
      <c r="F79" s="9"/>
      <c r="G79" s="9"/>
      <c r="H79" s="9"/>
      <c r="I79" s="16"/>
      <c r="J79" s="8" t="str">
        <f aca="false">IF(AND(A79&lt;&gt;"",I79&lt;&gt;""),ROUND((I79-A79)*1440,0),"")</f>
        <v/>
      </c>
      <c r="K79" s="17"/>
      <c r="L79" s="8" t="str">
        <f aca="true">IF(K79="","",TODAY()-K79)</f>
        <v/>
      </c>
      <c r="M79" s="9"/>
      <c r="N79" s="17"/>
      <c r="O79" s="18"/>
      <c r="P79" s="9"/>
      <c r="Q79" s="17"/>
      <c r="R79" s="8" t="str">
        <f aca="true">IF(AND(N79&lt;&gt;"",N79&lt;TODAY(),G79&lt;&gt;"5. فاز",G79&lt;&gt;"6. خسر"),"متأخر","")</f>
        <v/>
      </c>
      <c r="S79" s="9"/>
      <c r="T79" s="9"/>
      <c r="U79" s="9"/>
      <c r="V79" s="9"/>
    </row>
    <row r="80" customFormat="false" ht="15" hidden="false" customHeight="false" outlineLevel="0" collapsed="false">
      <c r="A80" s="16"/>
      <c r="B80" s="9"/>
      <c r="C80" s="9"/>
      <c r="D80" s="9"/>
      <c r="E80" s="9"/>
      <c r="F80" s="9"/>
      <c r="G80" s="9"/>
      <c r="H80" s="9"/>
      <c r="I80" s="16"/>
      <c r="J80" s="8" t="str">
        <f aca="false">IF(AND(A80&lt;&gt;"",I80&lt;&gt;""),ROUND((I80-A80)*1440,0),"")</f>
        <v/>
      </c>
      <c r="K80" s="17"/>
      <c r="L80" s="8" t="str">
        <f aca="true">IF(K80="","",TODAY()-K80)</f>
        <v/>
      </c>
      <c r="M80" s="9"/>
      <c r="N80" s="17"/>
      <c r="O80" s="18"/>
      <c r="P80" s="9"/>
      <c r="Q80" s="17"/>
      <c r="R80" s="8" t="str">
        <f aca="true">IF(AND(N80&lt;&gt;"",N80&lt;TODAY(),G80&lt;&gt;"5. فاز",G80&lt;&gt;"6. خسر"),"متأخر","")</f>
        <v/>
      </c>
      <c r="S80" s="9"/>
      <c r="T80" s="9"/>
      <c r="U80" s="9"/>
      <c r="V80" s="9"/>
    </row>
    <row r="81" customFormat="false" ht="15" hidden="false" customHeight="false" outlineLevel="0" collapsed="false">
      <c r="A81" s="16"/>
      <c r="B81" s="9"/>
      <c r="C81" s="9"/>
      <c r="D81" s="9"/>
      <c r="E81" s="9"/>
      <c r="F81" s="9"/>
      <c r="G81" s="9"/>
      <c r="H81" s="9"/>
      <c r="I81" s="16"/>
      <c r="J81" s="8" t="str">
        <f aca="false">IF(AND(A81&lt;&gt;"",I81&lt;&gt;""),ROUND((I81-A81)*1440,0),"")</f>
        <v/>
      </c>
      <c r="K81" s="17"/>
      <c r="L81" s="8" t="str">
        <f aca="true">IF(K81="","",TODAY()-K81)</f>
        <v/>
      </c>
      <c r="M81" s="9"/>
      <c r="N81" s="17"/>
      <c r="O81" s="18"/>
      <c r="P81" s="9"/>
      <c r="Q81" s="17"/>
      <c r="R81" s="8" t="str">
        <f aca="true">IF(AND(N81&lt;&gt;"",N81&lt;TODAY(),G81&lt;&gt;"5. فاز",G81&lt;&gt;"6. خسر"),"متأخر","")</f>
        <v/>
      </c>
      <c r="S81" s="9"/>
      <c r="T81" s="9"/>
      <c r="U81" s="9"/>
      <c r="V81" s="9"/>
    </row>
    <row r="82" customFormat="false" ht="15" hidden="false" customHeight="false" outlineLevel="0" collapsed="false">
      <c r="A82" s="16"/>
      <c r="B82" s="9"/>
      <c r="C82" s="9"/>
      <c r="D82" s="9"/>
      <c r="E82" s="9"/>
      <c r="F82" s="9"/>
      <c r="G82" s="9"/>
      <c r="H82" s="9"/>
      <c r="I82" s="16"/>
      <c r="J82" s="8" t="str">
        <f aca="false">IF(AND(A82&lt;&gt;"",I82&lt;&gt;""),ROUND((I82-A82)*1440,0),"")</f>
        <v/>
      </c>
      <c r="K82" s="17"/>
      <c r="L82" s="8" t="str">
        <f aca="true">IF(K82="","",TODAY()-K82)</f>
        <v/>
      </c>
      <c r="M82" s="9"/>
      <c r="N82" s="17"/>
      <c r="O82" s="18"/>
      <c r="P82" s="9"/>
      <c r="Q82" s="17"/>
      <c r="R82" s="8" t="str">
        <f aca="true">IF(AND(N82&lt;&gt;"",N82&lt;TODAY(),G82&lt;&gt;"5. فاز",G82&lt;&gt;"6. خسر"),"متأخر","")</f>
        <v/>
      </c>
      <c r="S82" s="9"/>
      <c r="T82" s="9"/>
      <c r="U82" s="9"/>
      <c r="V82" s="9"/>
    </row>
    <row r="83" customFormat="false" ht="15" hidden="false" customHeight="false" outlineLevel="0" collapsed="false">
      <c r="A83" s="16"/>
      <c r="B83" s="9"/>
      <c r="C83" s="9"/>
      <c r="D83" s="9"/>
      <c r="E83" s="9"/>
      <c r="F83" s="9"/>
      <c r="G83" s="9"/>
      <c r="H83" s="9"/>
      <c r="I83" s="16"/>
      <c r="J83" s="8" t="str">
        <f aca="false">IF(AND(A83&lt;&gt;"",I83&lt;&gt;""),ROUND((I83-A83)*1440,0),"")</f>
        <v/>
      </c>
      <c r="K83" s="17"/>
      <c r="L83" s="8" t="str">
        <f aca="true">IF(K83="","",TODAY()-K83)</f>
        <v/>
      </c>
      <c r="M83" s="9"/>
      <c r="N83" s="17"/>
      <c r="O83" s="18"/>
      <c r="P83" s="9"/>
      <c r="Q83" s="17"/>
      <c r="R83" s="8" t="str">
        <f aca="true">IF(AND(N83&lt;&gt;"",N83&lt;TODAY(),G83&lt;&gt;"5. فاز",G83&lt;&gt;"6. خسر"),"متأخر","")</f>
        <v/>
      </c>
      <c r="S83" s="9"/>
      <c r="T83" s="9"/>
      <c r="U83" s="9"/>
      <c r="V83" s="9"/>
    </row>
    <row r="84" customFormat="false" ht="15" hidden="false" customHeight="false" outlineLevel="0" collapsed="false">
      <c r="A84" s="16"/>
      <c r="B84" s="9"/>
      <c r="C84" s="9"/>
      <c r="D84" s="9"/>
      <c r="E84" s="9"/>
      <c r="F84" s="9"/>
      <c r="G84" s="9"/>
      <c r="H84" s="9"/>
      <c r="I84" s="16"/>
      <c r="J84" s="8" t="str">
        <f aca="false">IF(AND(A84&lt;&gt;"",I84&lt;&gt;""),ROUND((I84-A84)*1440,0),"")</f>
        <v/>
      </c>
      <c r="K84" s="17"/>
      <c r="L84" s="8" t="str">
        <f aca="true">IF(K84="","",TODAY()-K84)</f>
        <v/>
      </c>
      <c r="M84" s="9"/>
      <c r="N84" s="17"/>
      <c r="O84" s="18"/>
      <c r="P84" s="9"/>
      <c r="Q84" s="17"/>
      <c r="R84" s="8" t="str">
        <f aca="true">IF(AND(N84&lt;&gt;"",N84&lt;TODAY(),G84&lt;&gt;"5. فاز",G84&lt;&gt;"6. خسر"),"متأخر","")</f>
        <v/>
      </c>
      <c r="S84" s="9"/>
      <c r="T84" s="9"/>
      <c r="U84" s="9"/>
      <c r="V84" s="9"/>
    </row>
    <row r="85" customFormat="false" ht="15" hidden="false" customHeight="false" outlineLevel="0" collapsed="false">
      <c r="A85" s="16"/>
      <c r="B85" s="9"/>
      <c r="C85" s="9"/>
      <c r="D85" s="9"/>
      <c r="E85" s="9"/>
      <c r="F85" s="9"/>
      <c r="G85" s="9"/>
      <c r="H85" s="9"/>
      <c r="I85" s="16"/>
      <c r="J85" s="8" t="str">
        <f aca="false">IF(AND(A85&lt;&gt;"",I85&lt;&gt;""),ROUND((I85-A85)*1440,0),"")</f>
        <v/>
      </c>
      <c r="K85" s="17"/>
      <c r="L85" s="8" t="str">
        <f aca="true">IF(K85="","",TODAY()-K85)</f>
        <v/>
      </c>
      <c r="M85" s="9"/>
      <c r="N85" s="17"/>
      <c r="O85" s="18"/>
      <c r="P85" s="9"/>
      <c r="Q85" s="17"/>
      <c r="R85" s="8" t="str">
        <f aca="true">IF(AND(N85&lt;&gt;"",N85&lt;TODAY(),G85&lt;&gt;"5. فاز",G85&lt;&gt;"6. خسر"),"متأخر","")</f>
        <v/>
      </c>
      <c r="S85" s="9"/>
      <c r="T85" s="9"/>
      <c r="U85" s="9"/>
      <c r="V85" s="9"/>
    </row>
    <row r="86" customFormat="false" ht="15" hidden="false" customHeight="false" outlineLevel="0" collapsed="false">
      <c r="A86" s="16"/>
      <c r="B86" s="9"/>
      <c r="C86" s="9"/>
      <c r="D86" s="9"/>
      <c r="E86" s="9"/>
      <c r="F86" s="9"/>
      <c r="G86" s="9"/>
      <c r="H86" s="9"/>
      <c r="I86" s="16"/>
      <c r="J86" s="8" t="str">
        <f aca="false">IF(AND(A86&lt;&gt;"",I86&lt;&gt;""),ROUND((I86-A86)*1440,0),"")</f>
        <v/>
      </c>
      <c r="K86" s="17"/>
      <c r="L86" s="8" t="str">
        <f aca="true">IF(K86="","",TODAY()-K86)</f>
        <v/>
      </c>
      <c r="M86" s="9"/>
      <c r="N86" s="17"/>
      <c r="O86" s="18"/>
      <c r="P86" s="9"/>
      <c r="Q86" s="17"/>
      <c r="R86" s="8" t="str">
        <f aca="true">IF(AND(N86&lt;&gt;"",N86&lt;TODAY(),G86&lt;&gt;"5. فاز",G86&lt;&gt;"6. خسر"),"متأخر","")</f>
        <v/>
      </c>
      <c r="S86" s="9"/>
      <c r="T86" s="9"/>
      <c r="U86" s="9"/>
      <c r="V86" s="9"/>
    </row>
    <row r="87" customFormat="false" ht="15" hidden="false" customHeight="false" outlineLevel="0" collapsed="false">
      <c r="A87" s="16"/>
      <c r="B87" s="9"/>
      <c r="C87" s="9"/>
      <c r="D87" s="9"/>
      <c r="E87" s="9"/>
      <c r="F87" s="9"/>
      <c r="G87" s="9"/>
      <c r="H87" s="9"/>
      <c r="I87" s="16"/>
      <c r="J87" s="8" t="str">
        <f aca="false">IF(AND(A87&lt;&gt;"",I87&lt;&gt;""),ROUND((I87-A87)*1440,0),"")</f>
        <v/>
      </c>
      <c r="K87" s="17"/>
      <c r="L87" s="8" t="str">
        <f aca="true">IF(K87="","",TODAY()-K87)</f>
        <v/>
      </c>
      <c r="M87" s="9"/>
      <c r="N87" s="17"/>
      <c r="O87" s="18"/>
      <c r="P87" s="9"/>
      <c r="Q87" s="17"/>
      <c r="R87" s="8" t="str">
        <f aca="true">IF(AND(N87&lt;&gt;"",N87&lt;TODAY(),G87&lt;&gt;"5. فاز",G87&lt;&gt;"6. خسر"),"متأخر","")</f>
        <v/>
      </c>
      <c r="S87" s="9"/>
      <c r="T87" s="9"/>
      <c r="U87" s="9"/>
      <c r="V87" s="9"/>
    </row>
    <row r="88" customFormat="false" ht="15" hidden="false" customHeight="false" outlineLevel="0" collapsed="false">
      <c r="A88" s="16"/>
      <c r="B88" s="9"/>
      <c r="C88" s="9"/>
      <c r="D88" s="9"/>
      <c r="E88" s="9"/>
      <c r="F88" s="9"/>
      <c r="G88" s="9"/>
      <c r="H88" s="9"/>
      <c r="I88" s="16"/>
      <c r="J88" s="8" t="str">
        <f aca="false">IF(AND(A88&lt;&gt;"",I88&lt;&gt;""),ROUND((I88-A88)*1440,0),"")</f>
        <v/>
      </c>
      <c r="K88" s="17"/>
      <c r="L88" s="8" t="str">
        <f aca="true">IF(K88="","",TODAY()-K88)</f>
        <v/>
      </c>
      <c r="M88" s="9"/>
      <c r="N88" s="17"/>
      <c r="O88" s="18"/>
      <c r="P88" s="9"/>
      <c r="Q88" s="17"/>
      <c r="R88" s="8" t="str">
        <f aca="true">IF(AND(N88&lt;&gt;"",N88&lt;TODAY(),G88&lt;&gt;"5. فاز",G88&lt;&gt;"6. خسر"),"متأخر","")</f>
        <v/>
      </c>
      <c r="S88" s="9"/>
      <c r="T88" s="9"/>
      <c r="U88" s="9"/>
      <c r="V88" s="9"/>
    </row>
    <row r="89" customFormat="false" ht="15" hidden="false" customHeight="false" outlineLevel="0" collapsed="false">
      <c r="A89" s="16"/>
      <c r="B89" s="9"/>
      <c r="C89" s="9"/>
      <c r="D89" s="9"/>
      <c r="E89" s="9"/>
      <c r="F89" s="9"/>
      <c r="G89" s="9"/>
      <c r="H89" s="9"/>
      <c r="I89" s="16"/>
      <c r="J89" s="8" t="str">
        <f aca="false">IF(AND(A89&lt;&gt;"",I89&lt;&gt;""),ROUND((I89-A89)*1440,0),"")</f>
        <v/>
      </c>
      <c r="K89" s="17"/>
      <c r="L89" s="8" t="str">
        <f aca="true">IF(K89="","",TODAY()-K89)</f>
        <v/>
      </c>
      <c r="M89" s="9"/>
      <c r="N89" s="17"/>
      <c r="O89" s="18"/>
      <c r="P89" s="9"/>
      <c r="Q89" s="17"/>
      <c r="R89" s="8" t="str">
        <f aca="true">IF(AND(N89&lt;&gt;"",N89&lt;TODAY(),G89&lt;&gt;"5. فاز",G89&lt;&gt;"6. خسر"),"متأخر","")</f>
        <v/>
      </c>
      <c r="S89" s="9"/>
      <c r="T89" s="9"/>
      <c r="U89" s="9"/>
      <c r="V89" s="9"/>
    </row>
    <row r="90" customFormat="false" ht="15" hidden="false" customHeight="false" outlineLevel="0" collapsed="false">
      <c r="A90" s="16"/>
      <c r="B90" s="9"/>
      <c r="C90" s="9"/>
      <c r="D90" s="9"/>
      <c r="E90" s="9"/>
      <c r="F90" s="9"/>
      <c r="G90" s="9"/>
      <c r="H90" s="9"/>
      <c r="I90" s="16"/>
      <c r="J90" s="8" t="str">
        <f aca="false">IF(AND(A90&lt;&gt;"",I90&lt;&gt;""),ROUND((I90-A90)*1440,0),"")</f>
        <v/>
      </c>
      <c r="K90" s="17"/>
      <c r="L90" s="8" t="str">
        <f aca="true">IF(K90="","",TODAY()-K90)</f>
        <v/>
      </c>
      <c r="M90" s="9"/>
      <c r="N90" s="17"/>
      <c r="O90" s="18"/>
      <c r="P90" s="9"/>
      <c r="Q90" s="17"/>
      <c r="R90" s="8" t="str">
        <f aca="true">IF(AND(N90&lt;&gt;"",N90&lt;TODAY(),G90&lt;&gt;"5. فاز",G90&lt;&gt;"6. خسر"),"متأخر","")</f>
        <v/>
      </c>
      <c r="S90" s="9"/>
      <c r="T90" s="9"/>
      <c r="U90" s="9"/>
      <c r="V90" s="9"/>
    </row>
    <row r="91" customFormat="false" ht="15" hidden="false" customHeight="false" outlineLevel="0" collapsed="false">
      <c r="A91" s="16"/>
      <c r="B91" s="9"/>
      <c r="C91" s="9"/>
      <c r="D91" s="9"/>
      <c r="E91" s="9"/>
      <c r="F91" s="9"/>
      <c r="G91" s="9"/>
      <c r="H91" s="9"/>
      <c r="I91" s="16"/>
      <c r="J91" s="8" t="str">
        <f aca="false">IF(AND(A91&lt;&gt;"",I91&lt;&gt;""),ROUND((I91-A91)*1440,0),"")</f>
        <v/>
      </c>
      <c r="K91" s="17"/>
      <c r="L91" s="8" t="str">
        <f aca="true">IF(K91="","",TODAY()-K91)</f>
        <v/>
      </c>
      <c r="M91" s="9"/>
      <c r="N91" s="17"/>
      <c r="O91" s="18"/>
      <c r="P91" s="9"/>
      <c r="Q91" s="17"/>
      <c r="R91" s="8" t="str">
        <f aca="true">IF(AND(N91&lt;&gt;"",N91&lt;TODAY(),G91&lt;&gt;"5. فاز",G91&lt;&gt;"6. خسر"),"متأخر","")</f>
        <v/>
      </c>
      <c r="S91" s="9"/>
      <c r="T91" s="9"/>
      <c r="U91" s="9"/>
      <c r="V91" s="9"/>
    </row>
    <row r="92" customFormat="false" ht="15" hidden="false" customHeight="false" outlineLevel="0" collapsed="false">
      <c r="A92" s="16"/>
      <c r="B92" s="9"/>
      <c r="C92" s="9"/>
      <c r="D92" s="9"/>
      <c r="E92" s="9"/>
      <c r="F92" s="9"/>
      <c r="G92" s="9"/>
      <c r="H92" s="9"/>
      <c r="I92" s="16"/>
      <c r="J92" s="8" t="str">
        <f aca="false">IF(AND(A92&lt;&gt;"",I92&lt;&gt;""),ROUND((I92-A92)*1440,0),"")</f>
        <v/>
      </c>
      <c r="K92" s="17"/>
      <c r="L92" s="8" t="str">
        <f aca="true">IF(K92="","",TODAY()-K92)</f>
        <v/>
      </c>
      <c r="M92" s="9"/>
      <c r="N92" s="17"/>
      <c r="O92" s="18"/>
      <c r="P92" s="9"/>
      <c r="Q92" s="17"/>
      <c r="R92" s="8" t="str">
        <f aca="true">IF(AND(N92&lt;&gt;"",N92&lt;TODAY(),G92&lt;&gt;"5. فاز",G92&lt;&gt;"6. خسر"),"متأخر","")</f>
        <v/>
      </c>
      <c r="S92" s="9"/>
      <c r="T92" s="9"/>
      <c r="U92" s="9"/>
      <c r="V92" s="9"/>
    </row>
    <row r="93" customFormat="false" ht="15" hidden="false" customHeight="false" outlineLevel="0" collapsed="false">
      <c r="A93" s="16"/>
      <c r="B93" s="9"/>
      <c r="C93" s="9"/>
      <c r="D93" s="9"/>
      <c r="E93" s="9"/>
      <c r="F93" s="9"/>
      <c r="G93" s="9"/>
      <c r="H93" s="9"/>
      <c r="I93" s="16"/>
      <c r="J93" s="8" t="str">
        <f aca="false">IF(AND(A93&lt;&gt;"",I93&lt;&gt;""),ROUND((I93-A93)*1440,0),"")</f>
        <v/>
      </c>
      <c r="K93" s="17"/>
      <c r="L93" s="8" t="str">
        <f aca="true">IF(K93="","",TODAY()-K93)</f>
        <v/>
      </c>
      <c r="M93" s="9"/>
      <c r="N93" s="17"/>
      <c r="O93" s="18"/>
      <c r="P93" s="9"/>
      <c r="Q93" s="17"/>
      <c r="R93" s="8" t="str">
        <f aca="true">IF(AND(N93&lt;&gt;"",N93&lt;TODAY(),G93&lt;&gt;"5. فاز",G93&lt;&gt;"6. خسر"),"متأخر","")</f>
        <v/>
      </c>
      <c r="S93" s="9"/>
      <c r="T93" s="9"/>
      <c r="U93" s="9"/>
      <c r="V93" s="9"/>
    </row>
    <row r="94" customFormat="false" ht="15" hidden="false" customHeight="false" outlineLevel="0" collapsed="false">
      <c r="A94" s="16"/>
      <c r="B94" s="9"/>
      <c r="C94" s="9"/>
      <c r="D94" s="9"/>
      <c r="E94" s="9"/>
      <c r="F94" s="9"/>
      <c r="G94" s="9"/>
      <c r="H94" s="9"/>
      <c r="I94" s="16"/>
      <c r="J94" s="8" t="str">
        <f aca="false">IF(AND(A94&lt;&gt;"",I94&lt;&gt;""),ROUND((I94-A94)*1440,0),"")</f>
        <v/>
      </c>
      <c r="K94" s="17"/>
      <c r="L94" s="8" t="str">
        <f aca="true">IF(K94="","",TODAY()-K94)</f>
        <v/>
      </c>
      <c r="M94" s="9"/>
      <c r="N94" s="17"/>
      <c r="O94" s="18"/>
      <c r="P94" s="9"/>
      <c r="Q94" s="17"/>
      <c r="R94" s="8" t="str">
        <f aca="true">IF(AND(N94&lt;&gt;"",N94&lt;TODAY(),G94&lt;&gt;"5. فاز",G94&lt;&gt;"6. خسر"),"متأخر","")</f>
        <v/>
      </c>
      <c r="S94" s="9"/>
      <c r="T94" s="9"/>
      <c r="U94" s="9"/>
      <c r="V94" s="9"/>
    </row>
    <row r="95" customFormat="false" ht="15" hidden="false" customHeight="false" outlineLevel="0" collapsed="false">
      <c r="A95" s="16"/>
      <c r="B95" s="9"/>
      <c r="C95" s="9"/>
      <c r="D95" s="9"/>
      <c r="E95" s="9"/>
      <c r="F95" s="9"/>
      <c r="G95" s="9"/>
      <c r="H95" s="9"/>
      <c r="I95" s="16"/>
      <c r="J95" s="8" t="str">
        <f aca="false">IF(AND(A95&lt;&gt;"",I95&lt;&gt;""),ROUND((I95-A95)*1440,0),"")</f>
        <v/>
      </c>
      <c r="K95" s="17"/>
      <c r="L95" s="8" t="str">
        <f aca="true">IF(K95="","",TODAY()-K95)</f>
        <v/>
      </c>
      <c r="M95" s="9"/>
      <c r="N95" s="17"/>
      <c r="O95" s="18"/>
      <c r="P95" s="9"/>
      <c r="Q95" s="17"/>
      <c r="R95" s="8" t="str">
        <f aca="true">IF(AND(N95&lt;&gt;"",N95&lt;TODAY(),G95&lt;&gt;"5. فاز",G95&lt;&gt;"6. خسر"),"متأخر","")</f>
        <v/>
      </c>
      <c r="S95" s="9"/>
      <c r="T95" s="9"/>
      <c r="U95" s="9"/>
      <c r="V95" s="9"/>
    </row>
    <row r="96" customFormat="false" ht="15" hidden="false" customHeight="false" outlineLevel="0" collapsed="false">
      <c r="A96" s="16"/>
      <c r="B96" s="9"/>
      <c r="C96" s="9"/>
      <c r="D96" s="9"/>
      <c r="E96" s="9"/>
      <c r="F96" s="9"/>
      <c r="G96" s="9"/>
      <c r="H96" s="9"/>
      <c r="I96" s="16"/>
      <c r="J96" s="8" t="str">
        <f aca="false">IF(AND(A96&lt;&gt;"",I96&lt;&gt;""),ROUND((I96-A96)*1440,0),"")</f>
        <v/>
      </c>
      <c r="K96" s="17"/>
      <c r="L96" s="8" t="str">
        <f aca="true">IF(K96="","",TODAY()-K96)</f>
        <v/>
      </c>
      <c r="M96" s="9"/>
      <c r="N96" s="17"/>
      <c r="O96" s="18"/>
      <c r="P96" s="9"/>
      <c r="Q96" s="17"/>
      <c r="R96" s="8" t="str">
        <f aca="true">IF(AND(N96&lt;&gt;"",N96&lt;TODAY(),G96&lt;&gt;"5. فاز",G96&lt;&gt;"6. خسر"),"متأخر","")</f>
        <v/>
      </c>
      <c r="S96" s="9"/>
      <c r="T96" s="9"/>
      <c r="U96" s="9"/>
      <c r="V96" s="9"/>
    </row>
    <row r="97" customFormat="false" ht="15" hidden="false" customHeight="false" outlineLevel="0" collapsed="false">
      <c r="A97" s="16"/>
      <c r="B97" s="9"/>
      <c r="C97" s="9"/>
      <c r="D97" s="9"/>
      <c r="E97" s="9"/>
      <c r="F97" s="9"/>
      <c r="G97" s="9"/>
      <c r="H97" s="9"/>
      <c r="I97" s="16"/>
      <c r="J97" s="8" t="str">
        <f aca="false">IF(AND(A97&lt;&gt;"",I97&lt;&gt;""),ROUND((I97-A97)*1440,0),"")</f>
        <v/>
      </c>
      <c r="K97" s="17"/>
      <c r="L97" s="8" t="str">
        <f aca="true">IF(K97="","",TODAY()-K97)</f>
        <v/>
      </c>
      <c r="M97" s="9"/>
      <c r="N97" s="17"/>
      <c r="O97" s="18"/>
      <c r="P97" s="9"/>
      <c r="Q97" s="17"/>
      <c r="R97" s="8" t="str">
        <f aca="true">IF(AND(N97&lt;&gt;"",N97&lt;TODAY(),G97&lt;&gt;"5. فاز",G97&lt;&gt;"6. خسر"),"متأخر","")</f>
        <v/>
      </c>
      <c r="S97" s="9"/>
      <c r="T97" s="9"/>
      <c r="U97" s="9"/>
      <c r="V97" s="9"/>
    </row>
    <row r="98" customFormat="false" ht="15" hidden="false" customHeight="false" outlineLevel="0" collapsed="false">
      <c r="A98" s="16"/>
      <c r="B98" s="9"/>
      <c r="C98" s="9"/>
      <c r="D98" s="9"/>
      <c r="E98" s="9"/>
      <c r="F98" s="9"/>
      <c r="G98" s="9"/>
      <c r="H98" s="9"/>
      <c r="I98" s="16"/>
      <c r="J98" s="8" t="str">
        <f aca="false">IF(AND(A98&lt;&gt;"",I98&lt;&gt;""),ROUND((I98-A98)*1440,0),"")</f>
        <v/>
      </c>
      <c r="K98" s="17"/>
      <c r="L98" s="8" t="str">
        <f aca="true">IF(K98="","",TODAY()-K98)</f>
        <v/>
      </c>
      <c r="M98" s="9"/>
      <c r="N98" s="17"/>
      <c r="O98" s="18"/>
      <c r="P98" s="9"/>
      <c r="Q98" s="17"/>
      <c r="R98" s="8" t="str">
        <f aca="true">IF(AND(N98&lt;&gt;"",N98&lt;TODAY(),G98&lt;&gt;"5. فاز",G98&lt;&gt;"6. خسر"),"متأخر","")</f>
        <v/>
      </c>
      <c r="S98" s="9"/>
      <c r="T98" s="9"/>
      <c r="U98" s="9"/>
      <c r="V98" s="9"/>
    </row>
    <row r="99" customFormat="false" ht="15" hidden="false" customHeight="false" outlineLevel="0" collapsed="false">
      <c r="A99" s="16"/>
      <c r="B99" s="9"/>
      <c r="C99" s="9"/>
      <c r="D99" s="9"/>
      <c r="E99" s="9"/>
      <c r="F99" s="9"/>
      <c r="G99" s="9"/>
      <c r="H99" s="9"/>
      <c r="I99" s="16"/>
      <c r="J99" s="8" t="str">
        <f aca="false">IF(AND(A99&lt;&gt;"",I99&lt;&gt;""),ROUND((I99-A99)*1440,0),"")</f>
        <v/>
      </c>
      <c r="K99" s="17"/>
      <c r="L99" s="8" t="str">
        <f aca="true">IF(K99="","",TODAY()-K99)</f>
        <v/>
      </c>
      <c r="M99" s="9"/>
      <c r="N99" s="17"/>
      <c r="O99" s="18"/>
      <c r="P99" s="9"/>
      <c r="Q99" s="17"/>
      <c r="R99" s="8" t="str">
        <f aca="true">IF(AND(N99&lt;&gt;"",N99&lt;TODAY(),G99&lt;&gt;"5. فاز",G99&lt;&gt;"6. خسر"),"متأخر","")</f>
        <v/>
      </c>
      <c r="S99" s="9"/>
      <c r="T99" s="9"/>
      <c r="U99" s="9"/>
      <c r="V99" s="9"/>
    </row>
    <row r="100" customFormat="false" ht="15" hidden="false" customHeight="false" outlineLevel="0" collapsed="false">
      <c r="A100" s="16"/>
      <c r="B100" s="9"/>
      <c r="C100" s="9"/>
      <c r="D100" s="9"/>
      <c r="E100" s="9"/>
      <c r="F100" s="9"/>
      <c r="G100" s="9"/>
      <c r="H100" s="9"/>
      <c r="I100" s="16"/>
      <c r="J100" s="8" t="str">
        <f aca="false">IF(AND(A100&lt;&gt;"",I100&lt;&gt;""),ROUND((I100-A100)*1440,0),"")</f>
        <v/>
      </c>
      <c r="K100" s="17"/>
      <c r="L100" s="8" t="str">
        <f aca="true">IF(K100="","",TODAY()-K100)</f>
        <v/>
      </c>
      <c r="M100" s="9"/>
      <c r="N100" s="17"/>
      <c r="O100" s="18"/>
      <c r="P100" s="9"/>
      <c r="Q100" s="17"/>
      <c r="R100" s="8" t="str">
        <f aca="true">IF(AND(N100&lt;&gt;"",N100&lt;TODAY(),G100&lt;&gt;"5. فاز",G100&lt;&gt;"6. خسر"),"متأخر","")</f>
        <v/>
      </c>
      <c r="S100" s="9"/>
      <c r="T100" s="9"/>
      <c r="U100" s="9"/>
      <c r="V100" s="9"/>
    </row>
    <row r="101" customFormat="false" ht="15" hidden="false" customHeight="false" outlineLevel="0" collapsed="false">
      <c r="A101" s="16"/>
      <c r="B101" s="9"/>
      <c r="C101" s="9"/>
      <c r="D101" s="9"/>
      <c r="E101" s="9"/>
      <c r="F101" s="9"/>
      <c r="G101" s="9"/>
      <c r="H101" s="9"/>
      <c r="I101" s="16"/>
      <c r="J101" s="8" t="str">
        <f aca="false">IF(AND(A101&lt;&gt;"",I101&lt;&gt;""),ROUND((I101-A101)*1440,0),"")</f>
        <v/>
      </c>
      <c r="K101" s="17"/>
      <c r="L101" s="8" t="str">
        <f aca="true">IF(K101="","",TODAY()-K101)</f>
        <v/>
      </c>
      <c r="M101" s="9"/>
      <c r="N101" s="17"/>
      <c r="O101" s="18"/>
      <c r="P101" s="9"/>
      <c r="Q101" s="17"/>
      <c r="R101" s="8" t="str">
        <f aca="true">IF(AND(N101&lt;&gt;"",N101&lt;TODAY(),G101&lt;&gt;"5. فاز",G101&lt;&gt;"6. خسر"),"متأخر","")</f>
        <v/>
      </c>
      <c r="S101" s="9"/>
      <c r="T101" s="9"/>
      <c r="U101" s="9"/>
      <c r="V101" s="9"/>
    </row>
    <row r="102" customFormat="false" ht="15" hidden="false" customHeight="false" outlineLevel="0" collapsed="false">
      <c r="A102" s="16"/>
      <c r="B102" s="9"/>
      <c r="C102" s="9"/>
      <c r="D102" s="9"/>
      <c r="E102" s="9"/>
      <c r="F102" s="9"/>
      <c r="G102" s="9"/>
      <c r="H102" s="9"/>
      <c r="I102" s="16"/>
      <c r="J102" s="8" t="str">
        <f aca="false">IF(AND(A102&lt;&gt;"",I102&lt;&gt;""),ROUND((I102-A102)*1440,0),"")</f>
        <v/>
      </c>
      <c r="K102" s="17"/>
      <c r="L102" s="8" t="str">
        <f aca="true">IF(K102="","",TODAY()-K102)</f>
        <v/>
      </c>
      <c r="M102" s="9"/>
      <c r="N102" s="17"/>
      <c r="O102" s="18"/>
      <c r="P102" s="9"/>
      <c r="Q102" s="17"/>
      <c r="R102" s="8" t="str">
        <f aca="true">IF(AND(N102&lt;&gt;"",N102&lt;TODAY(),G102&lt;&gt;"5. فاز",G102&lt;&gt;"6. خسر"),"متأخر","")</f>
        <v/>
      </c>
      <c r="S102" s="9"/>
      <c r="T102" s="9"/>
      <c r="U102" s="9"/>
      <c r="V102" s="9"/>
    </row>
    <row r="103" customFormat="false" ht="15" hidden="false" customHeight="false" outlineLevel="0" collapsed="false">
      <c r="A103" s="16"/>
      <c r="B103" s="9"/>
      <c r="C103" s="9"/>
      <c r="D103" s="9"/>
      <c r="E103" s="9"/>
      <c r="F103" s="9"/>
      <c r="G103" s="9"/>
      <c r="H103" s="9"/>
      <c r="I103" s="16"/>
      <c r="J103" s="8" t="str">
        <f aca="false">IF(AND(A103&lt;&gt;"",I103&lt;&gt;""),ROUND((I103-A103)*1440,0),"")</f>
        <v/>
      </c>
      <c r="K103" s="17"/>
      <c r="L103" s="8" t="str">
        <f aca="true">IF(K103="","",TODAY()-K103)</f>
        <v/>
      </c>
      <c r="M103" s="9"/>
      <c r="N103" s="17"/>
      <c r="O103" s="18"/>
      <c r="P103" s="9"/>
      <c r="Q103" s="17"/>
      <c r="R103" s="8" t="str">
        <f aca="true">IF(AND(N103&lt;&gt;"",N103&lt;TODAY(),G103&lt;&gt;"5. فاز",G103&lt;&gt;"6. خسر"),"متأخر","")</f>
        <v/>
      </c>
      <c r="S103" s="9"/>
      <c r="T103" s="9"/>
      <c r="U103" s="9"/>
      <c r="V103" s="9"/>
    </row>
    <row r="104" customFormat="false" ht="15" hidden="false" customHeight="false" outlineLevel="0" collapsed="false">
      <c r="A104" s="16"/>
      <c r="B104" s="9"/>
      <c r="C104" s="9"/>
      <c r="D104" s="9"/>
      <c r="E104" s="9"/>
      <c r="F104" s="9"/>
      <c r="G104" s="9"/>
      <c r="H104" s="9"/>
      <c r="I104" s="16"/>
      <c r="J104" s="8" t="str">
        <f aca="false">IF(AND(A104&lt;&gt;"",I104&lt;&gt;""),ROUND((I104-A104)*1440,0),"")</f>
        <v/>
      </c>
      <c r="K104" s="17"/>
      <c r="L104" s="8" t="str">
        <f aca="true">IF(K104="","",TODAY()-K104)</f>
        <v/>
      </c>
      <c r="M104" s="9"/>
      <c r="N104" s="17"/>
      <c r="O104" s="18"/>
      <c r="P104" s="9"/>
      <c r="Q104" s="17"/>
      <c r="R104" s="8" t="str">
        <f aca="true">IF(AND(N104&lt;&gt;"",N104&lt;TODAY(),G104&lt;&gt;"5. فاز",G104&lt;&gt;"6. خسر"),"متأخر","")</f>
        <v/>
      </c>
      <c r="S104" s="9"/>
      <c r="T104" s="9"/>
      <c r="U104" s="9"/>
      <c r="V104" s="9"/>
    </row>
    <row r="105" customFormat="false" ht="15" hidden="false" customHeight="false" outlineLevel="0" collapsed="false">
      <c r="A105" s="16"/>
      <c r="B105" s="9"/>
      <c r="C105" s="9"/>
      <c r="D105" s="9"/>
      <c r="E105" s="9"/>
      <c r="F105" s="9"/>
      <c r="G105" s="9"/>
      <c r="H105" s="9"/>
      <c r="I105" s="16"/>
      <c r="J105" s="8" t="str">
        <f aca="false">IF(AND(A105&lt;&gt;"",I105&lt;&gt;""),ROUND((I105-A105)*1440,0),"")</f>
        <v/>
      </c>
      <c r="K105" s="17"/>
      <c r="L105" s="8" t="str">
        <f aca="true">IF(K105="","",TODAY()-K105)</f>
        <v/>
      </c>
      <c r="M105" s="9"/>
      <c r="N105" s="17"/>
      <c r="O105" s="18"/>
      <c r="P105" s="9"/>
      <c r="Q105" s="17"/>
      <c r="R105" s="8" t="str">
        <f aca="true">IF(AND(N105&lt;&gt;"",N105&lt;TODAY(),G105&lt;&gt;"5. فاز",G105&lt;&gt;"6. خسر"),"متأخر","")</f>
        <v/>
      </c>
      <c r="S105" s="9"/>
      <c r="T105" s="9"/>
      <c r="U105" s="9"/>
      <c r="V105" s="9"/>
    </row>
    <row r="106" customFormat="false" ht="15" hidden="false" customHeight="false" outlineLevel="0" collapsed="false">
      <c r="A106" s="16"/>
      <c r="B106" s="9"/>
      <c r="C106" s="9"/>
      <c r="D106" s="9"/>
      <c r="E106" s="9"/>
      <c r="F106" s="9"/>
      <c r="G106" s="9"/>
      <c r="H106" s="9"/>
      <c r="I106" s="16"/>
      <c r="J106" s="8" t="str">
        <f aca="false">IF(AND(A106&lt;&gt;"",I106&lt;&gt;""),ROUND((I106-A106)*1440,0),"")</f>
        <v/>
      </c>
      <c r="K106" s="17"/>
      <c r="L106" s="8" t="str">
        <f aca="true">IF(K106="","",TODAY()-K106)</f>
        <v/>
      </c>
      <c r="M106" s="9"/>
      <c r="N106" s="17"/>
      <c r="O106" s="18"/>
      <c r="P106" s="9"/>
      <c r="Q106" s="17"/>
      <c r="R106" s="8" t="str">
        <f aca="true">IF(AND(N106&lt;&gt;"",N106&lt;TODAY(),G106&lt;&gt;"5. فاز",G106&lt;&gt;"6. خسر"),"متأخر","")</f>
        <v/>
      </c>
      <c r="S106" s="9"/>
      <c r="T106" s="9"/>
      <c r="U106" s="9"/>
      <c r="V106" s="9"/>
    </row>
    <row r="107" customFormat="false" ht="15" hidden="false" customHeight="false" outlineLevel="0" collapsed="false">
      <c r="A107" s="16"/>
      <c r="B107" s="9"/>
      <c r="C107" s="9"/>
      <c r="D107" s="9"/>
      <c r="E107" s="9"/>
      <c r="F107" s="9"/>
      <c r="G107" s="9"/>
      <c r="H107" s="9"/>
      <c r="I107" s="16"/>
      <c r="J107" s="8" t="str">
        <f aca="false">IF(AND(A107&lt;&gt;"",I107&lt;&gt;""),ROUND((I107-A107)*1440,0),"")</f>
        <v/>
      </c>
      <c r="K107" s="17"/>
      <c r="L107" s="8" t="str">
        <f aca="true">IF(K107="","",TODAY()-K107)</f>
        <v/>
      </c>
      <c r="M107" s="9"/>
      <c r="N107" s="17"/>
      <c r="O107" s="18"/>
      <c r="P107" s="9"/>
      <c r="Q107" s="17"/>
      <c r="R107" s="8" t="str">
        <f aca="true">IF(AND(N107&lt;&gt;"",N107&lt;TODAY(),G107&lt;&gt;"5. فاز",G107&lt;&gt;"6. خسر"),"متأخر","")</f>
        <v/>
      </c>
      <c r="S107" s="9"/>
      <c r="T107" s="9"/>
      <c r="U107" s="9"/>
      <c r="V107" s="9"/>
    </row>
    <row r="108" customFormat="false" ht="15" hidden="false" customHeight="false" outlineLevel="0" collapsed="false">
      <c r="A108" s="16"/>
      <c r="B108" s="9"/>
      <c r="C108" s="9"/>
      <c r="D108" s="9"/>
      <c r="E108" s="9"/>
      <c r="F108" s="9"/>
      <c r="G108" s="9"/>
      <c r="H108" s="9"/>
      <c r="I108" s="16"/>
      <c r="J108" s="8" t="str">
        <f aca="false">IF(AND(A108&lt;&gt;"",I108&lt;&gt;""),ROUND((I108-A108)*1440,0),"")</f>
        <v/>
      </c>
      <c r="K108" s="17"/>
      <c r="L108" s="8" t="str">
        <f aca="true">IF(K108="","",TODAY()-K108)</f>
        <v/>
      </c>
      <c r="M108" s="9"/>
      <c r="N108" s="17"/>
      <c r="O108" s="18"/>
      <c r="P108" s="9"/>
      <c r="Q108" s="17"/>
      <c r="R108" s="8" t="str">
        <f aca="true">IF(AND(N108&lt;&gt;"",N108&lt;TODAY(),G108&lt;&gt;"5. فاز",G108&lt;&gt;"6. خسر"),"متأخر","")</f>
        <v/>
      </c>
      <c r="S108" s="9"/>
      <c r="T108" s="9"/>
      <c r="U108" s="9"/>
      <c r="V108" s="9"/>
    </row>
    <row r="109" customFormat="false" ht="15" hidden="false" customHeight="false" outlineLevel="0" collapsed="false">
      <c r="A109" s="16"/>
      <c r="B109" s="9"/>
      <c r="C109" s="9"/>
      <c r="D109" s="9"/>
      <c r="E109" s="9"/>
      <c r="F109" s="9"/>
      <c r="G109" s="9"/>
      <c r="H109" s="9"/>
      <c r="I109" s="16"/>
      <c r="J109" s="8" t="str">
        <f aca="false">IF(AND(A109&lt;&gt;"",I109&lt;&gt;""),ROUND((I109-A109)*1440,0),"")</f>
        <v/>
      </c>
      <c r="K109" s="17"/>
      <c r="L109" s="8" t="str">
        <f aca="true">IF(K109="","",TODAY()-K109)</f>
        <v/>
      </c>
      <c r="M109" s="9"/>
      <c r="N109" s="17"/>
      <c r="O109" s="18"/>
      <c r="P109" s="9"/>
      <c r="Q109" s="17"/>
      <c r="R109" s="8" t="str">
        <f aca="true">IF(AND(N109&lt;&gt;"",N109&lt;TODAY(),G109&lt;&gt;"5. فاز",G109&lt;&gt;"6. خسر"),"متأخر","")</f>
        <v/>
      </c>
      <c r="S109" s="9"/>
      <c r="T109" s="9"/>
      <c r="U109" s="9"/>
      <c r="V109" s="9"/>
    </row>
    <row r="110" customFormat="false" ht="15" hidden="false" customHeight="false" outlineLevel="0" collapsed="false">
      <c r="A110" s="16"/>
      <c r="B110" s="9"/>
      <c r="C110" s="9"/>
      <c r="D110" s="9"/>
      <c r="E110" s="9"/>
      <c r="F110" s="9"/>
      <c r="G110" s="9"/>
      <c r="H110" s="9"/>
      <c r="I110" s="16"/>
      <c r="J110" s="8" t="str">
        <f aca="false">IF(AND(A110&lt;&gt;"",I110&lt;&gt;""),ROUND((I110-A110)*1440,0),"")</f>
        <v/>
      </c>
      <c r="K110" s="17"/>
      <c r="L110" s="8" t="str">
        <f aca="true">IF(K110="","",TODAY()-K110)</f>
        <v/>
      </c>
      <c r="M110" s="9"/>
      <c r="N110" s="17"/>
      <c r="O110" s="18"/>
      <c r="P110" s="9"/>
      <c r="Q110" s="17"/>
      <c r="R110" s="8" t="str">
        <f aca="true">IF(AND(N110&lt;&gt;"",N110&lt;TODAY(),G110&lt;&gt;"5. فاز",G110&lt;&gt;"6. خسر"),"متأخر","")</f>
        <v/>
      </c>
      <c r="S110" s="9"/>
      <c r="T110" s="9"/>
      <c r="U110" s="9"/>
      <c r="V110" s="9"/>
    </row>
    <row r="111" customFormat="false" ht="15" hidden="false" customHeight="false" outlineLevel="0" collapsed="false">
      <c r="A111" s="16"/>
      <c r="B111" s="9"/>
      <c r="C111" s="9"/>
      <c r="D111" s="9"/>
      <c r="E111" s="9"/>
      <c r="F111" s="9"/>
      <c r="G111" s="9"/>
      <c r="H111" s="9"/>
      <c r="I111" s="16"/>
      <c r="J111" s="8" t="str">
        <f aca="false">IF(AND(A111&lt;&gt;"",I111&lt;&gt;""),ROUND((I111-A111)*1440,0),"")</f>
        <v/>
      </c>
      <c r="K111" s="17"/>
      <c r="L111" s="8" t="str">
        <f aca="true">IF(K111="","",TODAY()-K111)</f>
        <v/>
      </c>
      <c r="M111" s="9"/>
      <c r="N111" s="17"/>
      <c r="O111" s="18"/>
      <c r="P111" s="9"/>
      <c r="Q111" s="17"/>
      <c r="R111" s="8" t="str">
        <f aca="true">IF(AND(N111&lt;&gt;"",N111&lt;TODAY(),G111&lt;&gt;"5. فاز",G111&lt;&gt;"6. خسر"),"متأخر","")</f>
        <v/>
      </c>
      <c r="S111" s="9"/>
      <c r="T111" s="9"/>
      <c r="U111" s="9"/>
      <c r="V111" s="9"/>
    </row>
    <row r="112" customFormat="false" ht="15" hidden="false" customHeight="false" outlineLevel="0" collapsed="false">
      <c r="A112" s="16"/>
      <c r="B112" s="9"/>
      <c r="C112" s="9"/>
      <c r="D112" s="9"/>
      <c r="E112" s="9"/>
      <c r="F112" s="9"/>
      <c r="G112" s="9"/>
      <c r="H112" s="9"/>
      <c r="I112" s="16"/>
      <c r="J112" s="8" t="str">
        <f aca="false">IF(AND(A112&lt;&gt;"",I112&lt;&gt;""),ROUND((I112-A112)*1440,0),"")</f>
        <v/>
      </c>
      <c r="K112" s="17"/>
      <c r="L112" s="8" t="str">
        <f aca="true">IF(K112="","",TODAY()-K112)</f>
        <v/>
      </c>
      <c r="M112" s="9"/>
      <c r="N112" s="17"/>
      <c r="O112" s="18"/>
      <c r="P112" s="9"/>
      <c r="Q112" s="17"/>
      <c r="R112" s="8" t="str">
        <f aca="true">IF(AND(N112&lt;&gt;"",N112&lt;TODAY(),G112&lt;&gt;"5. فاز",G112&lt;&gt;"6. خسر"),"متأخر","")</f>
        <v/>
      </c>
      <c r="S112" s="9"/>
      <c r="T112" s="9"/>
      <c r="U112" s="9"/>
      <c r="V112" s="9"/>
    </row>
    <row r="113" customFormat="false" ht="15" hidden="false" customHeight="false" outlineLevel="0" collapsed="false">
      <c r="A113" s="16"/>
      <c r="B113" s="9"/>
      <c r="C113" s="9"/>
      <c r="D113" s="9"/>
      <c r="E113" s="9"/>
      <c r="F113" s="9"/>
      <c r="G113" s="9"/>
      <c r="H113" s="9"/>
      <c r="I113" s="16"/>
      <c r="J113" s="8" t="str">
        <f aca="false">IF(AND(A113&lt;&gt;"",I113&lt;&gt;""),ROUND((I113-A113)*1440,0),"")</f>
        <v/>
      </c>
      <c r="K113" s="17"/>
      <c r="L113" s="8" t="str">
        <f aca="true">IF(K113="","",TODAY()-K113)</f>
        <v/>
      </c>
      <c r="M113" s="9"/>
      <c r="N113" s="17"/>
      <c r="O113" s="18"/>
      <c r="P113" s="9"/>
      <c r="Q113" s="17"/>
      <c r="R113" s="8" t="str">
        <f aca="true">IF(AND(N113&lt;&gt;"",N113&lt;TODAY(),G113&lt;&gt;"5. فاز",G113&lt;&gt;"6. خسر"),"متأخر","")</f>
        <v/>
      </c>
      <c r="S113" s="9"/>
      <c r="T113" s="9"/>
      <c r="U113" s="9"/>
      <c r="V113" s="9"/>
    </row>
    <row r="114" customFormat="false" ht="15" hidden="false" customHeight="false" outlineLevel="0" collapsed="false">
      <c r="A114" s="16"/>
      <c r="B114" s="9"/>
      <c r="C114" s="9"/>
      <c r="D114" s="9"/>
      <c r="E114" s="9"/>
      <c r="F114" s="9"/>
      <c r="G114" s="9"/>
      <c r="H114" s="9"/>
      <c r="I114" s="16"/>
      <c r="J114" s="8" t="str">
        <f aca="false">IF(AND(A114&lt;&gt;"",I114&lt;&gt;""),ROUND((I114-A114)*1440,0),"")</f>
        <v/>
      </c>
      <c r="K114" s="17"/>
      <c r="L114" s="8" t="str">
        <f aca="true">IF(K114="","",TODAY()-K114)</f>
        <v/>
      </c>
      <c r="M114" s="9"/>
      <c r="N114" s="17"/>
      <c r="O114" s="18"/>
      <c r="P114" s="9"/>
      <c r="Q114" s="17"/>
      <c r="R114" s="8" t="str">
        <f aca="true">IF(AND(N114&lt;&gt;"",N114&lt;TODAY(),G114&lt;&gt;"5. فاز",G114&lt;&gt;"6. خسر"),"متأخر","")</f>
        <v/>
      </c>
      <c r="S114" s="9"/>
      <c r="T114" s="9"/>
      <c r="U114" s="9"/>
      <c r="V114" s="9"/>
    </row>
    <row r="115" customFormat="false" ht="15" hidden="false" customHeight="false" outlineLevel="0" collapsed="false">
      <c r="A115" s="16"/>
      <c r="B115" s="9"/>
      <c r="C115" s="9"/>
      <c r="D115" s="9"/>
      <c r="E115" s="9"/>
      <c r="F115" s="9"/>
      <c r="G115" s="9"/>
      <c r="H115" s="9"/>
      <c r="I115" s="16"/>
      <c r="J115" s="8" t="str">
        <f aca="false">IF(AND(A115&lt;&gt;"",I115&lt;&gt;""),ROUND((I115-A115)*1440,0),"")</f>
        <v/>
      </c>
      <c r="K115" s="17"/>
      <c r="L115" s="8" t="str">
        <f aca="true">IF(K115="","",TODAY()-K115)</f>
        <v/>
      </c>
      <c r="M115" s="9"/>
      <c r="N115" s="17"/>
      <c r="O115" s="18"/>
      <c r="P115" s="9"/>
      <c r="Q115" s="17"/>
      <c r="R115" s="8" t="str">
        <f aca="true">IF(AND(N115&lt;&gt;"",N115&lt;TODAY(),G115&lt;&gt;"5. فاز",G115&lt;&gt;"6. خسر"),"متأخر","")</f>
        <v/>
      </c>
      <c r="S115" s="9"/>
      <c r="T115" s="9"/>
      <c r="U115" s="9"/>
      <c r="V115" s="9"/>
    </row>
    <row r="116" customFormat="false" ht="15" hidden="false" customHeight="false" outlineLevel="0" collapsed="false">
      <c r="A116" s="16"/>
      <c r="B116" s="9"/>
      <c r="C116" s="9"/>
      <c r="D116" s="9"/>
      <c r="E116" s="9"/>
      <c r="F116" s="9"/>
      <c r="G116" s="9"/>
      <c r="H116" s="9"/>
      <c r="I116" s="16"/>
      <c r="J116" s="8" t="str">
        <f aca="false">IF(AND(A116&lt;&gt;"",I116&lt;&gt;""),ROUND((I116-A116)*1440,0),"")</f>
        <v/>
      </c>
      <c r="K116" s="17"/>
      <c r="L116" s="8" t="str">
        <f aca="true">IF(K116="","",TODAY()-K116)</f>
        <v/>
      </c>
      <c r="M116" s="9"/>
      <c r="N116" s="17"/>
      <c r="O116" s="18"/>
      <c r="P116" s="9"/>
      <c r="Q116" s="17"/>
      <c r="R116" s="8" t="str">
        <f aca="true">IF(AND(N116&lt;&gt;"",N116&lt;TODAY(),G116&lt;&gt;"5. فاز",G116&lt;&gt;"6. خسر"),"متأخر","")</f>
        <v/>
      </c>
      <c r="S116" s="9"/>
      <c r="T116" s="9"/>
      <c r="U116" s="9"/>
      <c r="V116" s="9"/>
    </row>
    <row r="117" customFormat="false" ht="15" hidden="false" customHeight="false" outlineLevel="0" collapsed="false">
      <c r="A117" s="16"/>
      <c r="B117" s="9"/>
      <c r="C117" s="9"/>
      <c r="D117" s="9"/>
      <c r="E117" s="9"/>
      <c r="F117" s="9"/>
      <c r="G117" s="9"/>
      <c r="H117" s="9"/>
      <c r="I117" s="16"/>
      <c r="J117" s="8" t="str">
        <f aca="false">IF(AND(A117&lt;&gt;"",I117&lt;&gt;""),ROUND((I117-A117)*1440,0),"")</f>
        <v/>
      </c>
      <c r="K117" s="17"/>
      <c r="L117" s="8" t="str">
        <f aca="true">IF(K117="","",TODAY()-K117)</f>
        <v/>
      </c>
      <c r="M117" s="9"/>
      <c r="N117" s="17"/>
      <c r="O117" s="18"/>
      <c r="P117" s="9"/>
      <c r="Q117" s="17"/>
      <c r="R117" s="8" t="str">
        <f aca="true">IF(AND(N117&lt;&gt;"",N117&lt;TODAY(),G117&lt;&gt;"5. فاز",G117&lt;&gt;"6. خسر"),"متأخر","")</f>
        <v/>
      </c>
      <c r="S117" s="9"/>
      <c r="T117" s="9"/>
      <c r="U117" s="9"/>
      <c r="V117" s="9"/>
    </row>
    <row r="118" customFormat="false" ht="15" hidden="false" customHeight="false" outlineLevel="0" collapsed="false">
      <c r="A118" s="16"/>
      <c r="B118" s="9"/>
      <c r="C118" s="9"/>
      <c r="D118" s="9"/>
      <c r="E118" s="9"/>
      <c r="F118" s="9"/>
      <c r="G118" s="9"/>
      <c r="H118" s="9"/>
      <c r="I118" s="16"/>
      <c r="J118" s="8" t="str">
        <f aca="false">IF(AND(A118&lt;&gt;"",I118&lt;&gt;""),ROUND((I118-A118)*1440,0),"")</f>
        <v/>
      </c>
      <c r="K118" s="17"/>
      <c r="L118" s="8" t="str">
        <f aca="true">IF(K118="","",TODAY()-K118)</f>
        <v/>
      </c>
      <c r="M118" s="9"/>
      <c r="N118" s="17"/>
      <c r="O118" s="18"/>
      <c r="P118" s="9"/>
      <c r="Q118" s="17"/>
      <c r="R118" s="8" t="str">
        <f aca="true">IF(AND(N118&lt;&gt;"",N118&lt;TODAY(),G118&lt;&gt;"5. فاز",G118&lt;&gt;"6. خسر"),"متأخر","")</f>
        <v/>
      </c>
      <c r="S118" s="9"/>
      <c r="T118" s="9"/>
      <c r="U118" s="9"/>
      <c r="V118" s="9"/>
    </row>
    <row r="119" customFormat="false" ht="15" hidden="false" customHeight="false" outlineLevel="0" collapsed="false">
      <c r="A119" s="16"/>
      <c r="B119" s="9"/>
      <c r="C119" s="9"/>
      <c r="D119" s="9"/>
      <c r="E119" s="9"/>
      <c r="F119" s="9"/>
      <c r="G119" s="9"/>
      <c r="H119" s="9"/>
      <c r="I119" s="16"/>
      <c r="J119" s="8" t="str">
        <f aca="false">IF(AND(A119&lt;&gt;"",I119&lt;&gt;""),ROUND((I119-A119)*1440,0),"")</f>
        <v/>
      </c>
      <c r="K119" s="17"/>
      <c r="L119" s="8" t="str">
        <f aca="true">IF(K119="","",TODAY()-K119)</f>
        <v/>
      </c>
      <c r="M119" s="9"/>
      <c r="N119" s="17"/>
      <c r="O119" s="18"/>
      <c r="P119" s="9"/>
      <c r="Q119" s="17"/>
      <c r="R119" s="8" t="str">
        <f aca="true">IF(AND(N119&lt;&gt;"",N119&lt;TODAY(),G119&lt;&gt;"5. فاز",G119&lt;&gt;"6. خسر"),"متأخر","")</f>
        <v/>
      </c>
      <c r="S119" s="9"/>
      <c r="T119" s="9"/>
      <c r="U119" s="9"/>
      <c r="V119" s="9"/>
    </row>
    <row r="120" customFormat="false" ht="15" hidden="false" customHeight="false" outlineLevel="0" collapsed="false">
      <c r="A120" s="16"/>
      <c r="B120" s="9"/>
      <c r="C120" s="9"/>
      <c r="D120" s="9"/>
      <c r="E120" s="9"/>
      <c r="F120" s="9"/>
      <c r="G120" s="9"/>
      <c r="H120" s="9"/>
      <c r="I120" s="16"/>
      <c r="J120" s="8" t="str">
        <f aca="false">IF(AND(A120&lt;&gt;"",I120&lt;&gt;""),ROUND((I120-A120)*1440,0),"")</f>
        <v/>
      </c>
      <c r="K120" s="17"/>
      <c r="L120" s="8" t="str">
        <f aca="true">IF(K120="","",TODAY()-K120)</f>
        <v/>
      </c>
      <c r="M120" s="9"/>
      <c r="N120" s="17"/>
      <c r="O120" s="18"/>
      <c r="P120" s="9"/>
      <c r="Q120" s="17"/>
      <c r="R120" s="8" t="str">
        <f aca="true">IF(AND(N120&lt;&gt;"",N120&lt;TODAY(),G120&lt;&gt;"5. فاز",G120&lt;&gt;"6. خسر"),"متأخر","")</f>
        <v/>
      </c>
      <c r="S120" s="9"/>
      <c r="T120" s="9"/>
      <c r="U120" s="9"/>
      <c r="V120" s="9"/>
    </row>
    <row r="121" customFormat="false" ht="15" hidden="false" customHeight="false" outlineLevel="0" collapsed="false">
      <c r="A121" s="16"/>
      <c r="B121" s="9"/>
      <c r="C121" s="9"/>
      <c r="D121" s="9"/>
      <c r="E121" s="9"/>
      <c r="F121" s="9"/>
      <c r="G121" s="9"/>
      <c r="H121" s="9"/>
      <c r="I121" s="16"/>
      <c r="J121" s="8" t="str">
        <f aca="false">IF(AND(A121&lt;&gt;"",I121&lt;&gt;""),ROUND((I121-A121)*1440,0),"")</f>
        <v/>
      </c>
      <c r="K121" s="17"/>
      <c r="L121" s="8" t="str">
        <f aca="true">IF(K121="","",TODAY()-K121)</f>
        <v/>
      </c>
      <c r="M121" s="9"/>
      <c r="N121" s="17"/>
      <c r="O121" s="18"/>
      <c r="P121" s="9"/>
      <c r="Q121" s="17"/>
      <c r="R121" s="8" t="str">
        <f aca="true">IF(AND(N121&lt;&gt;"",N121&lt;TODAY(),G121&lt;&gt;"5. فاز",G121&lt;&gt;"6. خسر"),"متأخر","")</f>
        <v/>
      </c>
      <c r="S121" s="9"/>
      <c r="T121" s="9"/>
      <c r="U121" s="9"/>
      <c r="V121" s="9"/>
    </row>
    <row r="122" customFormat="false" ht="15" hidden="false" customHeight="false" outlineLevel="0" collapsed="false">
      <c r="A122" s="16"/>
      <c r="B122" s="9"/>
      <c r="C122" s="9"/>
      <c r="D122" s="9"/>
      <c r="E122" s="9"/>
      <c r="F122" s="9"/>
      <c r="G122" s="9"/>
      <c r="H122" s="9"/>
      <c r="I122" s="16"/>
      <c r="J122" s="8" t="str">
        <f aca="false">IF(AND(A122&lt;&gt;"",I122&lt;&gt;""),ROUND((I122-A122)*1440,0),"")</f>
        <v/>
      </c>
      <c r="K122" s="17"/>
      <c r="L122" s="8" t="str">
        <f aca="true">IF(K122="","",TODAY()-K122)</f>
        <v/>
      </c>
      <c r="M122" s="9"/>
      <c r="N122" s="17"/>
      <c r="O122" s="18"/>
      <c r="P122" s="9"/>
      <c r="Q122" s="17"/>
      <c r="R122" s="8" t="str">
        <f aca="true">IF(AND(N122&lt;&gt;"",N122&lt;TODAY(),G122&lt;&gt;"5. فاز",G122&lt;&gt;"6. خسر"),"متأخر","")</f>
        <v/>
      </c>
      <c r="S122" s="9"/>
      <c r="T122" s="9"/>
      <c r="U122" s="9"/>
      <c r="V122" s="9"/>
    </row>
    <row r="123" customFormat="false" ht="15" hidden="false" customHeight="false" outlineLevel="0" collapsed="false">
      <c r="A123" s="16"/>
      <c r="B123" s="9"/>
      <c r="C123" s="9"/>
      <c r="D123" s="9"/>
      <c r="E123" s="9"/>
      <c r="F123" s="9"/>
      <c r="G123" s="9"/>
      <c r="H123" s="9"/>
      <c r="I123" s="16"/>
      <c r="J123" s="8" t="str">
        <f aca="false">IF(AND(A123&lt;&gt;"",I123&lt;&gt;""),ROUND((I123-A123)*1440,0),"")</f>
        <v/>
      </c>
      <c r="K123" s="17"/>
      <c r="L123" s="8" t="str">
        <f aca="true">IF(K123="","",TODAY()-K123)</f>
        <v/>
      </c>
      <c r="M123" s="9"/>
      <c r="N123" s="17"/>
      <c r="O123" s="18"/>
      <c r="P123" s="9"/>
      <c r="Q123" s="17"/>
      <c r="R123" s="8" t="str">
        <f aca="true">IF(AND(N123&lt;&gt;"",N123&lt;TODAY(),G123&lt;&gt;"5. فاز",G123&lt;&gt;"6. خسر"),"متأخر","")</f>
        <v/>
      </c>
      <c r="S123" s="9"/>
      <c r="T123" s="9"/>
      <c r="U123" s="9"/>
      <c r="V123" s="9"/>
    </row>
    <row r="124" customFormat="false" ht="15" hidden="false" customHeight="false" outlineLevel="0" collapsed="false">
      <c r="A124" s="16"/>
      <c r="B124" s="9"/>
      <c r="C124" s="9"/>
      <c r="D124" s="9"/>
      <c r="E124" s="9"/>
      <c r="F124" s="9"/>
      <c r="G124" s="9"/>
      <c r="H124" s="9"/>
      <c r="I124" s="16"/>
      <c r="J124" s="8" t="str">
        <f aca="false">IF(AND(A124&lt;&gt;"",I124&lt;&gt;""),ROUND((I124-A124)*1440,0),"")</f>
        <v/>
      </c>
      <c r="K124" s="17"/>
      <c r="L124" s="8" t="str">
        <f aca="true">IF(K124="","",TODAY()-K124)</f>
        <v/>
      </c>
      <c r="M124" s="9"/>
      <c r="N124" s="17"/>
      <c r="O124" s="18"/>
      <c r="P124" s="9"/>
      <c r="Q124" s="17"/>
      <c r="R124" s="8" t="str">
        <f aca="true">IF(AND(N124&lt;&gt;"",N124&lt;TODAY(),G124&lt;&gt;"5. فاز",G124&lt;&gt;"6. خسر"),"متأخر","")</f>
        <v/>
      </c>
      <c r="S124" s="9"/>
      <c r="T124" s="9"/>
      <c r="U124" s="9"/>
      <c r="V124" s="9"/>
    </row>
    <row r="125" customFormat="false" ht="15" hidden="false" customHeight="false" outlineLevel="0" collapsed="false">
      <c r="A125" s="16"/>
      <c r="B125" s="9"/>
      <c r="C125" s="9"/>
      <c r="D125" s="9"/>
      <c r="E125" s="9"/>
      <c r="F125" s="9"/>
      <c r="G125" s="9"/>
      <c r="H125" s="9"/>
      <c r="I125" s="16"/>
      <c r="J125" s="8" t="str">
        <f aca="false">IF(AND(A125&lt;&gt;"",I125&lt;&gt;""),ROUND((I125-A125)*1440,0),"")</f>
        <v/>
      </c>
      <c r="K125" s="17"/>
      <c r="L125" s="8" t="str">
        <f aca="true">IF(K125="","",TODAY()-K125)</f>
        <v/>
      </c>
      <c r="M125" s="9"/>
      <c r="N125" s="17"/>
      <c r="O125" s="18"/>
      <c r="P125" s="9"/>
      <c r="Q125" s="17"/>
      <c r="R125" s="8" t="str">
        <f aca="true">IF(AND(N125&lt;&gt;"",N125&lt;TODAY(),G125&lt;&gt;"5. فاز",G125&lt;&gt;"6. خسر"),"متأخر","")</f>
        <v/>
      </c>
      <c r="S125" s="9"/>
      <c r="T125" s="9"/>
      <c r="U125" s="9"/>
      <c r="V125" s="9"/>
    </row>
    <row r="126" customFormat="false" ht="15" hidden="false" customHeight="false" outlineLevel="0" collapsed="false">
      <c r="A126" s="16"/>
      <c r="B126" s="9"/>
      <c r="C126" s="9"/>
      <c r="D126" s="9"/>
      <c r="E126" s="9"/>
      <c r="F126" s="9"/>
      <c r="G126" s="9"/>
      <c r="H126" s="9"/>
      <c r="I126" s="16"/>
      <c r="J126" s="8" t="str">
        <f aca="false">IF(AND(A126&lt;&gt;"",I126&lt;&gt;""),ROUND((I126-A126)*1440,0),"")</f>
        <v/>
      </c>
      <c r="K126" s="17"/>
      <c r="L126" s="8" t="str">
        <f aca="true">IF(K126="","",TODAY()-K126)</f>
        <v/>
      </c>
      <c r="M126" s="9"/>
      <c r="N126" s="17"/>
      <c r="O126" s="18"/>
      <c r="P126" s="9"/>
      <c r="Q126" s="17"/>
      <c r="R126" s="8" t="str">
        <f aca="true">IF(AND(N126&lt;&gt;"",N126&lt;TODAY(),G126&lt;&gt;"5. فاز",G126&lt;&gt;"6. خسر"),"متأخر","")</f>
        <v/>
      </c>
      <c r="S126" s="9"/>
      <c r="T126" s="9"/>
      <c r="U126" s="9"/>
      <c r="V126" s="9"/>
    </row>
    <row r="127" customFormat="false" ht="15" hidden="false" customHeight="false" outlineLevel="0" collapsed="false">
      <c r="A127" s="16"/>
      <c r="B127" s="9"/>
      <c r="C127" s="9"/>
      <c r="D127" s="9"/>
      <c r="E127" s="9"/>
      <c r="F127" s="9"/>
      <c r="G127" s="9"/>
      <c r="H127" s="9"/>
      <c r="I127" s="16"/>
      <c r="J127" s="8" t="str">
        <f aca="false">IF(AND(A127&lt;&gt;"",I127&lt;&gt;""),ROUND((I127-A127)*1440,0),"")</f>
        <v/>
      </c>
      <c r="K127" s="17"/>
      <c r="L127" s="8" t="str">
        <f aca="true">IF(K127="","",TODAY()-K127)</f>
        <v/>
      </c>
      <c r="M127" s="9"/>
      <c r="N127" s="17"/>
      <c r="O127" s="18"/>
      <c r="P127" s="9"/>
      <c r="Q127" s="17"/>
      <c r="R127" s="8" t="str">
        <f aca="true">IF(AND(N127&lt;&gt;"",N127&lt;TODAY(),G127&lt;&gt;"5. فاز",G127&lt;&gt;"6. خسر"),"متأخر","")</f>
        <v/>
      </c>
      <c r="S127" s="9"/>
      <c r="T127" s="9"/>
      <c r="U127" s="9"/>
      <c r="V127" s="9"/>
    </row>
    <row r="128" customFormat="false" ht="15" hidden="false" customHeight="false" outlineLevel="0" collapsed="false">
      <c r="A128" s="16"/>
      <c r="B128" s="9"/>
      <c r="C128" s="9"/>
      <c r="D128" s="9"/>
      <c r="E128" s="9"/>
      <c r="F128" s="9"/>
      <c r="G128" s="9"/>
      <c r="H128" s="9"/>
      <c r="I128" s="16"/>
      <c r="J128" s="8" t="str">
        <f aca="false">IF(AND(A128&lt;&gt;"",I128&lt;&gt;""),ROUND((I128-A128)*1440,0),"")</f>
        <v/>
      </c>
      <c r="K128" s="17"/>
      <c r="L128" s="8" t="str">
        <f aca="true">IF(K128="","",TODAY()-K128)</f>
        <v/>
      </c>
      <c r="M128" s="9"/>
      <c r="N128" s="17"/>
      <c r="O128" s="18"/>
      <c r="P128" s="9"/>
      <c r="Q128" s="17"/>
      <c r="R128" s="8" t="str">
        <f aca="true">IF(AND(N128&lt;&gt;"",N128&lt;TODAY(),G128&lt;&gt;"5. فاز",G128&lt;&gt;"6. خسر"),"متأخر","")</f>
        <v/>
      </c>
      <c r="S128" s="9"/>
      <c r="T128" s="9"/>
      <c r="U128" s="9"/>
      <c r="V128" s="9"/>
    </row>
    <row r="129" customFormat="false" ht="15" hidden="false" customHeight="false" outlineLevel="0" collapsed="false">
      <c r="A129" s="16"/>
      <c r="B129" s="9"/>
      <c r="C129" s="9"/>
      <c r="D129" s="9"/>
      <c r="E129" s="9"/>
      <c r="F129" s="9"/>
      <c r="G129" s="9"/>
      <c r="H129" s="9"/>
      <c r="I129" s="16"/>
      <c r="J129" s="8" t="str">
        <f aca="false">IF(AND(A129&lt;&gt;"",I129&lt;&gt;""),ROUND((I129-A129)*1440,0),"")</f>
        <v/>
      </c>
      <c r="K129" s="17"/>
      <c r="L129" s="8" t="str">
        <f aca="true">IF(K129="","",TODAY()-K129)</f>
        <v/>
      </c>
      <c r="M129" s="9"/>
      <c r="N129" s="17"/>
      <c r="O129" s="18"/>
      <c r="P129" s="9"/>
      <c r="Q129" s="17"/>
      <c r="R129" s="8" t="str">
        <f aca="true">IF(AND(N129&lt;&gt;"",N129&lt;TODAY(),G129&lt;&gt;"5. فاز",G129&lt;&gt;"6. خسر"),"متأخر","")</f>
        <v/>
      </c>
      <c r="S129" s="9"/>
      <c r="T129" s="9"/>
      <c r="U129" s="9"/>
      <c r="V129" s="9"/>
    </row>
    <row r="130" customFormat="false" ht="15" hidden="false" customHeight="false" outlineLevel="0" collapsed="false">
      <c r="A130" s="16"/>
      <c r="B130" s="9"/>
      <c r="C130" s="9"/>
      <c r="D130" s="9"/>
      <c r="E130" s="9"/>
      <c r="F130" s="9"/>
      <c r="G130" s="9"/>
      <c r="H130" s="9"/>
      <c r="I130" s="16"/>
      <c r="J130" s="8" t="str">
        <f aca="false">IF(AND(A130&lt;&gt;"",I130&lt;&gt;""),ROUND((I130-A130)*1440,0),"")</f>
        <v/>
      </c>
      <c r="K130" s="17"/>
      <c r="L130" s="8" t="str">
        <f aca="true">IF(K130="","",TODAY()-K130)</f>
        <v/>
      </c>
      <c r="M130" s="9"/>
      <c r="N130" s="17"/>
      <c r="O130" s="18"/>
      <c r="P130" s="9"/>
      <c r="Q130" s="17"/>
      <c r="R130" s="8" t="str">
        <f aca="true">IF(AND(N130&lt;&gt;"",N130&lt;TODAY(),G130&lt;&gt;"5. فاز",G130&lt;&gt;"6. خسر"),"متأخر","")</f>
        <v/>
      </c>
      <c r="S130" s="9"/>
      <c r="T130" s="9"/>
      <c r="U130" s="9"/>
      <c r="V130" s="9"/>
    </row>
    <row r="131" customFormat="false" ht="15" hidden="false" customHeight="false" outlineLevel="0" collapsed="false">
      <c r="A131" s="16"/>
      <c r="B131" s="9"/>
      <c r="C131" s="9"/>
      <c r="D131" s="9"/>
      <c r="E131" s="9"/>
      <c r="F131" s="9"/>
      <c r="G131" s="9"/>
      <c r="H131" s="9"/>
      <c r="I131" s="16"/>
      <c r="J131" s="8" t="str">
        <f aca="false">IF(AND(A131&lt;&gt;"",I131&lt;&gt;""),ROUND((I131-A131)*1440,0),"")</f>
        <v/>
      </c>
      <c r="K131" s="17"/>
      <c r="L131" s="8" t="str">
        <f aca="true">IF(K131="","",TODAY()-K131)</f>
        <v/>
      </c>
      <c r="M131" s="9"/>
      <c r="N131" s="17"/>
      <c r="O131" s="18"/>
      <c r="P131" s="9"/>
      <c r="Q131" s="17"/>
      <c r="R131" s="8" t="str">
        <f aca="true">IF(AND(N131&lt;&gt;"",N131&lt;TODAY(),G131&lt;&gt;"5. فاز",G131&lt;&gt;"6. خسر"),"متأخر","")</f>
        <v/>
      </c>
      <c r="S131" s="9"/>
      <c r="T131" s="9"/>
      <c r="U131" s="9"/>
      <c r="V131" s="9"/>
    </row>
    <row r="132" customFormat="false" ht="15" hidden="false" customHeight="false" outlineLevel="0" collapsed="false">
      <c r="A132" s="16"/>
      <c r="B132" s="9"/>
      <c r="C132" s="9"/>
      <c r="D132" s="9"/>
      <c r="E132" s="9"/>
      <c r="F132" s="9"/>
      <c r="G132" s="9"/>
      <c r="H132" s="9"/>
      <c r="I132" s="16"/>
      <c r="J132" s="8" t="str">
        <f aca="false">IF(AND(A132&lt;&gt;"",I132&lt;&gt;""),ROUND((I132-A132)*1440,0),"")</f>
        <v/>
      </c>
      <c r="K132" s="17"/>
      <c r="L132" s="8" t="str">
        <f aca="true">IF(K132="","",TODAY()-K132)</f>
        <v/>
      </c>
      <c r="M132" s="9"/>
      <c r="N132" s="17"/>
      <c r="O132" s="18"/>
      <c r="P132" s="9"/>
      <c r="Q132" s="17"/>
      <c r="R132" s="8" t="str">
        <f aca="true">IF(AND(N132&lt;&gt;"",N132&lt;TODAY(),G132&lt;&gt;"5. فاز",G132&lt;&gt;"6. خسر"),"متأخر","")</f>
        <v/>
      </c>
      <c r="S132" s="9"/>
      <c r="T132" s="9"/>
      <c r="U132" s="9"/>
      <c r="V132" s="9"/>
    </row>
    <row r="133" customFormat="false" ht="15" hidden="false" customHeight="false" outlineLevel="0" collapsed="false">
      <c r="A133" s="16"/>
      <c r="B133" s="9"/>
      <c r="C133" s="9"/>
      <c r="D133" s="9"/>
      <c r="E133" s="9"/>
      <c r="F133" s="9"/>
      <c r="G133" s="9"/>
      <c r="H133" s="9"/>
      <c r="I133" s="16"/>
      <c r="J133" s="8" t="str">
        <f aca="false">IF(AND(A133&lt;&gt;"",I133&lt;&gt;""),ROUND((I133-A133)*1440,0),"")</f>
        <v/>
      </c>
      <c r="K133" s="17"/>
      <c r="L133" s="8" t="str">
        <f aca="true">IF(K133="","",TODAY()-K133)</f>
        <v/>
      </c>
      <c r="M133" s="9"/>
      <c r="N133" s="17"/>
      <c r="O133" s="18"/>
      <c r="P133" s="9"/>
      <c r="Q133" s="17"/>
      <c r="R133" s="8" t="str">
        <f aca="true">IF(AND(N133&lt;&gt;"",N133&lt;TODAY(),G133&lt;&gt;"5. فاز",G133&lt;&gt;"6. خسر"),"متأخر","")</f>
        <v/>
      </c>
      <c r="S133" s="9"/>
      <c r="T133" s="9"/>
      <c r="U133" s="9"/>
      <c r="V133" s="9"/>
    </row>
    <row r="134" customFormat="false" ht="15" hidden="false" customHeight="false" outlineLevel="0" collapsed="false">
      <c r="A134" s="16"/>
      <c r="B134" s="9"/>
      <c r="C134" s="9"/>
      <c r="D134" s="9"/>
      <c r="E134" s="9"/>
      <c r="F134" s="9"/>
      <c r="G134" s="9"/>
      <c r="H134" s="9"/>
      <c r="I134" s="16"/>
      <c r="J134" s="8" t="str">
        <f aca="false">IF(AND(A134&lt;&gt;"",I134&lt;&gt;""),ROUND((I134-A134)*1440,0),"")</f>
        <v/>
      </c>
      <c r="K134" s="17"/>
      <c r="L134" s="8" t="str">
        <f aca="true">IF(K134="","",TODAY()-K134)</f>
        <v/>
      </c>
      <c r="M134" s="9"/>
      <c r="N134" s="17"/>
      <c r="O134" s="18"/>
      <c r="P134" s="9"/>
      <c r="Q134" s="17"/>
      <c r="R134" s="8" t="str">
        <f aca="true">IF(AND(N134&lt;&gt;"",N134&lt;TODAY(),G134&lt;&gt;"5. فاز",G134&lt;&gt;"6. خسر"),"متأخر","")</f>
        <v/>
      </c>
      <c r="S134" s="9"/>
      <c r="T134" s="9"/>
      <c r="U134" s="9"/>
      <c r="V134" s="9"/>
    </row>
    <row r="135" customFormat="false" ht="15" hidden="false" customHeight="false" outlineLevel="0" collapsed="false">
      <c r="A135" s="16"/>
      <c r="B135" s="9"/>
      <c r="C135" s="9"/>
      <c r="D135" s="9"/>
      <c r="E135" s="9"/>
      <c r="F135" s="9"/>
      <c r="G135" s="9"/>
      <c r="H135" s="9"/>
      <c r="I135" s="16"/>
      <c r="J135" s="8" t="str">
        <f aca="false">IF(AND(A135&lt;&gt;"",I135&lt;&gt;""),ROUND((I135-A135)*1440,0),"")</f>
        <v/>
      </c>
      <c r="K135" s="17"/>
      <c r="L135" s="8" t="str">
        <f aca="true">IF(K135="","",TODAY()-K135)</f>
        <v/>
      </c>
      <c r="M135" s="9"/>
      <c r="N135" s="17"/>
      <c r="O135" s="18"/>
      <c r="P135" s="9"/>
      <c r="Q135" s="17"/>
      <c r="R135" s="8" t="str">
        <f aca="true">IF(AND(N135&lt;&gt;"",N135&lt;TODAY(),G135&lt;&gt;"5. فاز",G135&lt;&gt;"6. خسر"),"متأخر","")</f>
        <v/>
      </c>
      <c r="S135" s="9"/>
      <c r="T135" s="9"/>
      <c r="U135" s="9"/>
      <c r="V135" s="9"/>
    </row>
    <row r="136" customFormat="false" ht="15" hidden="false" customHeight="false" outlineLevel="0" collapsed="false">
      <c r="A136" s="16"/>
      <c r="B136" s="9"/>
      <c r="C136" s="9"/>
      <c r="D136" s="9"/>
      <c r="E136" s="9"/>
      <c r="F136" s="9"/>
      <c r="G136" s="9"/>
      <c r="H136" s="9"/>
      <c r="I136" s="16"/>
      <c r="J136" s="8" t="str">
        <f aca="false">IF(AND(A136&lt;&gt;"",I136&lt;&gt;""),ROUND((I136-A136)*1440,0),"")</f>
        <v/>
      </c>
      <c r="K136" s="17"/>
      <c r="L136" s="8" t="str">
        <f aca="true">IF(K136="","",TODAY()-K136)</f>
        <v/>
      </c>
      <c r="M136" s="9"/>
      <c r="N136" s="17"/>
      <c r="O136" s="18"/>
      <c r="P136" s="9"/>
      <c r="Q136" s="17"/>
      <c r="R136" s="8" t="str">
        <f aca="true">IF(AND(N136&lt;&gt;"",N136&lt;TODAY(),G136&lt;&gt;"5. فاز",G136&lt;&gt;"6. خسر"),"متأخر","")</f>
        <v/>
      </c>
      <c r="S136" s="9"/>
      <c r="T136" s="9"/>
      <c r="U136" s="9"/>
      <c r="V136" s="9"/>
    </row>
    <row r="137" customFormat="false" ht="15" hidden="false" customHeight="false" outlineLevel="0" collapsed="false">
      <c r="A137" s="16"/>
      <c r="B137" s="9"/>
      <c r="C137" s="9"/>
      <c r="D137" s="9"/>
      <c r="E137" s="9"/>
      <c r="F137" s="9"/>
      <c r="G137" s="9"/>
      <c r="H137" s="9"/>
      <c r="I137" s="16"/>
      <c r="J137" s="8" t="str">
        <f aca="false">IF(AND(A137&lt;&gt;"",I137&lt;&gt;""),ROUND((I137-A137)*1440,0),"")</f>
        <v/>
      </c>
      <c r="K137" s="17"/>
      <c r="L137" s="8" t="str">
        <f aca="true">IF(K137="","",TODAY()-K137)</f>
        <v/>
      </c>
      <c r="M137" s="9"/>
      <c r="N137" s="17"/>
      <c r="O137" s="18"/>
      <c r="P137" s="9"/>
      <c r="Q137" s="17"/>
      <c r="R137" s="8" t="str">
        <f aca="true">IF(AND(N137&lt;&gt;"",N137&lt;TODAY(),G137&lt;&gt;"5. فاز",G137&lt;&gt;"6. خسر"),"متأخر","")</f>
        <v/>
      </c>
      <c r="S137" s="9"/>
      <c r="T137" s="9"/>
      <c r="U137" s="9"/>
      <c r="V137" s="9"/>
    </row>
    <row r="138" customFormat="false" ht="15" hidden="false" customHeight="false" outlineLevel="0" collapsed="false">
      <c r="A138" s="16"/>
      <c r="B138" s="9"/>
      <c r="C138" s="9"/>
      <c r="D138" s="9"/>
      <c r="E138" s="9"/>
      <c r="F138" s="9"/>
      <c r="G138" s="9"/>
      <c r="H138" s="9"/>
      <c r="I138" s="16"/>
      <c r="J138" s="8" t="str">
        <f aca="false">IF(AND(A138&lt;&gt;"",I138&lt;&gt;""),ROUND((I138-A138)*1440,0),"")</f>
        <v/>
      </c>
      <c r="K138" s="17"/>
      <c r="L138" s="8" t="str">
        <f aca="true">IF(K138="","",TODAY()-K138)</f>
        <v/>
      </c>
      <c r="M138" s="9"/>
      <c r="N138" s="17"/>
      <c r="O138" s="18"/>
      <c r="P138" s="9"/>
      <c r="Q138" s="17"/>
      <c r="R138" s="8" t="str">
        <f aca="true">IF(AND(N138&lt;&gt;"",N138&lt;TODAY(),G138&lt;&gt;"5. فاز",G138&lt;&gt;"6. خسر"),"متأخر","")</f>
        <v/>
      </c>
      <c r="S138" s="9"/>
      <c r="T138" s="9"/>
      <c r="U138" s="9"/>
      <c r="V138" s="9"/>
    </row>
    <row r="139" customFormat="false" ht="15" hidden="false" customHeight="false" outlineLevel="0" collapsed="false">
      <c r="A139" s="16"/>
      <c r="B139" s="9"/>
      <c r="C139" s="9"/>
      <c r="D139" s="9"/>
      <c r="E139" s="9"/>
      <c r="F139" s="9"/>
      <c r="G139" s="9"/>
      <c r="H139" s="9"/>
      <c r="I139" s="16"/>
      <c r="J139" s="8" t="str">
        <f aca="false">IF(AND(A139&lt;&gt;"",I139&lt;&gt;""),ROUND((I139-A139)*1440,0),"")</f>
        <v/>
      </c>
      <c r="K139" s="17"/>
      <c r="L139" s="8" t="str">
        <f aca="true">IF(K139="","",TODAY()-K139)</f>
        <v/>
      </c>
      <c r="M139" s="9"/>
      <c r="N139" s="17"/>
      <c r="O139" s="18"/>
      <c r="P139" s="9"/>
      <c r="Q139" s="17"/>
      <c r="R139" s="8" t="str">
        <f aca="true">IF(AND(N139&lt;&gt;"",N139&lt;TODAY(),G139&lt;&gt;"5. فاز",G139&lt;&gt;"6. خسر"),"متأخر","")</f>
        <v/>
      </c>
      <c r="S139" s="9"/>
      <c r="T139" s="9"/>
      <c r="U139" s="9"/>
      <c r="V139" s="9"/>
    </row>
    <row r="140" customFormat="false" ht="15" hidden="false" customHeight="false" outlineLevel="0" collapsed="false">
      <c r="A140" s="16"/>
      <c r="B140" s="9"/>
      <c r="C140" s="9"/>
      <c r="D140" s="9"/>
      <c r="E140" s="9"/>
      <c r="F140" s="9"/>
      <c r="G140" s="9"/>
      <c r="H140" s="9"/>
      <c r="I140" s="16"/>
      <c r="J140" s="8" t="str">
        <f aca="false">IF(AND(A140&lt;&gt;"",I140&lt;&gt;""),ROUND((I140-A140)*1440,0),"")</f>
        <v/>
      </c>
      <c r="K140" s="17"/>
      <c r="L140" s="8" t="str">
        <f aca="true">IF(K140="","",TODAY()-K140)</f>
        <v/>
      </c>
      <c r="M140" s="9"/>
      <c r="N140" s="17"/>
      <c r="O140" s="18"/>
      <c r="P140" s="9"/>
      <c r="Q140" s="17"/>
      <c r="R140" s="8" t="str">
        <f aca="true">IF(AND(N140&lt;&gt;"",N140&lt;TODAY(),G140&lt;&gt;"5. فاز",G140&lt;&gt;"6. خسر"),"متأخر","")</f>
        <v/>
      </c>
      <c r="S140" s="9"/>
      <c r="T140" s="9"/>
      <c r="U140" s="9"/>
      <c r="V140" s="9"/>
    </row>
    <row r="141" customFormat="false" ht="15" hidden="false" customHeight="false" outlineLevel="0" collapsed="false">
      <c r="A141" s="16"/>
      <c r="B141" s="9"/>
      <c r="C141" s="9"/>
      <c r="D141" s="9"/>
      <c r="E141" s="9"/>
      <c r="F141" s="9"/>
      <c r="G141" s="9"/>
      <c r="H141" s="9"/>
      <c r="I141" s="16"/>
      <c r="J141" s="8" t="str">
        <f aca="false">IF(AND(A141&lt;&gt;"",I141&lt;&gt;""),ROUND((I141-A141)*1440,0),"")</f>
        <v/>
      </c>
      <c r="K141" s="17"/>
      <c r="L141" s="8" t="str">
        <f aca="true">IF(K141="","",TODAY()-K141)</f>
        <v/>
      </c>
      <c r="M141" s="9"/>
      <c r="N141" s="17"/>
      <c r="O141" s="18"/>
      <c r="P141" s="9"/>
      <c r="Q141" s="17"/>
      <c r="R141" s="8" t="str">
        <f aca="true">IF(AND(N141&lt;&gt;"",N141&lt;TODAY(),G141&lt;&gt;"5. فاز",G141&lt;&gt;"6. خسر"),"متأخر","")</f>
        <v/>
      </c>
      <c r="S141" s="9"/>
      <c r="T141" s="9"/>
      <c r="U141" s="9"/>
      <c r="V141" s="9"/>
    </row>
    <row r="142" customFormat="false" ht="15" hidden="false" customHeight="false" outlineLevel="0" collapsed="false">
      <c r="A142" s="16"/>
      <c r="B142" s="9"/>
      <c r="C142" s="9"/>
      <c r="D142" s="9"/>
      <c r="E142" s="9"/>
      <c r="F142" s="9"/>
      <c r="G142" s="9"/>
      <c r="H142" s="9"/>
      <c r="I142" s="16"/>
      <c r="J142" s="8" t="str">
        <f aca="false">IF(AND(A142&lt;&gt;"",I142&lt;&gt;""),ROUND((I142-A142)*1440,0),"")</f>
        <v/>
      </c>
      <c r="K142" s="17"/>
      <c r="L142" s="8" t="str">
        <f aca="true">IF(K142="","",TODAY()-K142)</f>
        <v/>
      </c>
      <c r="M142" s="9"/>
      <c r="N142" s="17"/>
      <c r="O142" s="18"/>
      <c r="P142" s="9"/>
      <c r="Q142" s="17"/>
      <c r="R142" s="8" t="str">
        <f aca="true">IF(AND(N142&lt;&gt;"",N142&lt;TODAY(),G142&lt;&gt;"5. فاز",G142&lt;&gt;"6. خسر"),"متأخر","")</f>
        <v/>
      </c>
      <c r="S142" s="9"/>
      <c r="T142" s="9"/>
      <c r="U142" s="9"/>
      <c r="V142" s="9"/>
    </row>
    <row r="143" customFormat="false" ht="15" hidden="false" customHeight="false" outlineLevel="0" collapsed="false">
      <c r="A143" s="16"/>
      <c r="B143" s="9"/>
      <c r="C143" s="9"/>
      <c r="D143" s="9"/>
      <c r="E143" s="9"/>
      <c r="F143" s="9"/>
      <c r="G143" s="9"/>
      <c r="H143" s="9"/>
      <c r="I143" s="16"/>
      <c r="J143" s="8" t="str">
        <f aca="false">IF(AND(A143&lt;&gt;"",I143&lt;&gt;""),ROUND((I143-A143)*1440,0),"")</f>
        <v/>
      </c>
      <c r="K143" s="17"/>
      <c r="L143" s="8" t="str">
        <f aca="true">IF(K143="","",TODAY()-K143)</f>
        <v/>
      </c>
      <c r="M143" s="9"/>
      <c r="N143" s="17"/>
      <c r="O143" s="18"/>
      <c r="P143" s="9"/>
      <c r="Q143" s="17"/>
      <c r="R143" s="8" t="str">
        <f aca="true">IF(AND(N143&lt;&gt;"",N143&lt;TODAY(),G143&lt;&gt;"5. فاز",G143&lt;&gt;"6. خسر"),"متأخر","")</f>
        <v/>
      </c>
      <c r="S143" s="9"/>
      <c r="T143" s="9"/>
      <c r="U143" s="9"/>
      <c r="V143" s="9"/>
    </row>
    <row r="144" customFormat="false" ht="15" hidden="false" customHeight="false" outlineLevel="0" collapsed="false">
      <c r="A144" s="16"/>
      <c r="B144" s="9"/>
      <c r="C144" s="9"/>
      <c r="D144" s="9"/>
      <c r="E144" s="9"/>
      <c r="F144" s="9"/>
      <c r="G144" s="9"/>
      <c r="H144" s="9"/>
      <c r="I144" s="16"/>
      <c r="J144" s="8" t="str">
        <f aca="false">IF(AND(A144&lt;&gt;"",I144&lt;&gt;""),ROUND((I144-A144)*1440,0),"")</f>
        <v/>
      </c>
      <c r="K144" s="17"/>
      <c r="L144" s="8" t="str">
        <f aca="true">IF(K144="","",TODAY()-K144)</f>
        <v/>
      </c>
      <c r="M144" s="9"/>
      <c r="N144" s="17"/>
      <c r="O144" s="18"/>
      <c r="P144" s="9"/>
      <c r="Q144" s="17"/>
      <c r="R144" s="8" t="str">
        <f aca="true">IF(AND(N144&lt;&gt;"",N144&lt;TODAY(),G144&lt;&gt;"5. فاز",G144&lt;&gt;"6. خسر"),"متأخر","")</f>
        <v/>
      </c>
      <c r="S144" s="9"/>
      <c r="T144" s="9"/>
      <c r="U144" s="9"/>
      <c r="V144" s="9"/>
    </row>
    <row r="145" customFormat="false" ht="15" hidden="false" customHeight="false" outlineLevel="0" collapsed="false">
      <c r="A145" s="16"/>
      <c r="B145" s="9"/>
      <c r="C145" s="9"/>
      <c r="D145" s="9"/>
      <c r="E145" s="9"/>
      <c r="F145" s="9"/>
      <c r="G145" s="9"/>
      <c r="H145" s="9"/>
      <c r="I145" s="16"/>
      <c r="J145" s="8" t="str">
        <f aca="false">IF(AND(A145&lt;&gt;"",I145&lt;&gt;""),ROUND((I145-A145)*1440,0),"")</f>
        <v/>
      </c>
      <c r="K145" s="17"/>
      <c r="L145" s="8" t="str">
        <f aca="true">IF(K145="","",TODAY()-K145)</f>
        <v/>
      </c>
      <c r="M145" s="9"/>
      <c r="N145" s="17"/>
      <c r="O145" s="18"/>
      <c r="P145" s="9"/>
      <c r="Q145" s="17"/>
      <c r="R145" s="8" t="str">
        <f aca="true">IF(AND(N145&lt;&gt;"",N145&lt;TODAY(),G145&lt;&gt;"5. فاز",G145&lt;&gt;"6. خسر"),"متأخر","")</f>
        <v/>
      </c>
      <c r="S145" s="9"/>
      <c r="T145" s="9"/>
      <c r="U145" s="9"/>
      <c r="V145" s="9"/>
    </row>
    <row r="146" customFormat="false" ht="15" hidden="false" customHeight="false" outlineLevel="0" collapsed="false">
      <c r="A146" s="16"/>
      <c r="B146" s="9"/>
      <c r="C146" s="9"/>
      <c r="D146" s="9"/>
      <c r="E146" s="9"/>
      <c r="F146" s="9"/>
      <c r="G146" s="9"/>
      <c r="H146" s="9"/>
      <c r="I146" s="16"/>
      <c r="J146" s="8" t="str">
        <f aca="false">IF(AND(A146&lt;&gt;"",I146&lt;&gt;""),ROUND((I146-A146)*1440,0),"")</f>
        <v/>
      </c>
      <c r="K146" s="17"/>
      <c r="L146" s="8" t="str">
        <f aca="true">IF(K146="","",TODAY()-K146)</f>
        <v/>
      </c>
      <c r="M146" s="9"/>
      <c r="N146" s="17"/>
      <c r="O146" s="18"/>
      <c r="P146" s="9"/>
      <c r="Q146" s="17"/>
      <c r="R146" s="8" t="str">
        <f aca="true">IF(AND(N146&lt;&gt;"",N146&lt;TODAY(),G146&lt;&gt;"5. فاز",G146&lt;&gt;"6. خسر"),"متأخر","")</f>
        <v/>
      </c>
      <c r="S146" s="9"/>
      <c r="T146" s="9"/>
      <c r="U146" s="9"/>
      <c r="V146" s="9"/>
    </row>
    <row r="147" customFormat="false" ht="15" hidden="false" customHeight="false" outlineLevel="0" collapsed="false">
      <c r="A147" s="16"/>
      <c r="B147" s="9"/>
      <c r="C147" s="9"/>
      <c r="D147" s="9"/>
      <c r="E147" s="9"/>
      <c r="F147" s="9"/>
      <c r="G147" s="9"/>
      <c r="H147" s="9"/>
      <c r="I147" s="16"/>
      <c r="J147" s="8" t="str">
        <f aca="false">IF(AND(A147&lt;&gt;"",I147&lt;&gt;""),ROUND((I147-A147)*1440,0),"")</f>
        <v/>
      </c>
      <c r="K147" s="17"/>
      <c r="L147" s="8" t="str">
        <f aca="true">IF(K147="","",TODAY()-K147)</f>
        <v/>
      </c>
      <c r="M147" s="9"/>
      <c r="N147" s="17"/>
      <c r="O147" s="18"/>
      <c r="P147" s="9"/>
      <c r="Q147" s="17"/>
      <c r="R147" s="8" t="str">
        <f aca="true">IF(AND(N147&lt;&gt;"",N147&lt;TODAY(),G147&lt;&gt;"5. فاز",G147&lt;&gt;"6. خسر"),"متأخر","")</f>
        <v/>
      </c>
      <c r="S147" s="9"/>
      <c r="T147" s="9"/>
      <c r="U147" s="9"/>
      <c r="V147" s="9"/>
    </row>
    <row r="148" customFormat="false" ht="15" hidden="false" customHeight="false" outlineLevel="0" collapsed="false">
      <c r="A148" s="16"/>
      <c r="B148" s="9"/>
      <c r="C148" s="9"/>
      <c r="D148" s="9"/>
      <c r="E148" s="9"/>
      <c r="F148" s="9"/>
      <c r="G148" s="9"/>
      <c r="H148" s="9"/>
      <c r="I148" s="16"/>
      <c r="J148" s="8" t="str">
        <f aca="false">IF(AND(A148&lt;&gt;"",I148&lt;&gt;""),ROUND((I148-A148)*1440,0),"")</f>
        <v/>
      </c>
      <c r="K148" s="17"/>
      <c r="L148" s="8" t="str">
        <f aca="true">IF(K148="","",TODAY()-K148)</f>
        <v/>
      </c>
      <c r="M148" s="9"/>
      <c r="N148" s="17"/>
      <c r="O148" s="18"/>
      <c r="P148" s="9"/>
      <c r="Q148" s="17"/>
      <c r="R148" s="8" t="str">
        <f aca="true">IF(AND(N148&lt;&gt;"",N148&lt;TODAY(),G148&lt;&gt;"5. فاز",G148&lt;&gt;"6. خسر"),"متأخر","")</f>
        <v/>
      </c>
      <c r="S148" s="9"/>
      <c r="T148" s="9"/>
      <c r="U148" s="9"/>
      <c r="V148" s="9"/>
    </row>
    <row r="149" customFormat="false" ht="15" hidden="false" customHeight="false" outlineLevel="0" collapsed="false">
      <c r="A149" s="16"/>
      <c r="B149" s="9"/>
      <c r="C149" s="9"/>
      <c r="D149" s="9"/>
      <c r="E149" s="9"/>
      <c r="F149" s="9"/>
      <c r="G149" s="9"/>
      <c r="H149" s="9"/>
      <c r="I149" s="16"/>
      <c r="J149" s="8" t="str">
        <f aca="false">IF(AND(A149&lt;&gt;"",I149&lt;&gt;""),ROUND((I149-A149)*1440,0),"")</f>
        <v/>
      </c>
      <c r="K149" s="17"/>
      <c r="L149" s="8" t="str">
        <f aca="true">IF(K149="","",TODAY()-K149)</f>
        <v/>
      </c>
      <c r="M149" s="9"/>
      <c r="N149" s="17"/>
      <c r="O149" s="18"/>
      <c r="P149" s="9"/>
      <c r="Q149" s="17"/>
      <c r="R149" s="8" t="str">
        <f aca="true">IF(AND(N149&lt;&gt;"",N149&lt;TODAY(),G149&lt;&gt;"5. فاز",G149&lt;&gt;"6. خسر"),"متأخر","")</f>
        <v/>
      </c>
      <c r="S149" s="9"/>
      <c r="T149" s="9"/>
      <c r="U149" s="9"/>
      <c r="V149" s="9"/>
    </row>
    <row r="150" customFormat="false" ht="15" hidden="false" customHeight="false" outlineLevel="0" collapsed="false">
      <c r="A150" s="16"/>
      <c r="B150" s="9"/>
      <c r="C150" s="9"/>
      <c r="D150" s="9"/>
      <c r="E150" s="9"/>
      <c r="F150" s="9"/>
      <c r="G150" s="9"/>
      <c r="H150" s="9"/>
      <c r="I150" s="16"/>
      <c r="J150" s="8" t="str">
        <f aca="false">IF(AND(A150&lt;&gt;"",I150&lt;&gt;""),ROUND((I150-A150)*1440,0),"")</f>
        <v/>
      </c>
      <c r="K150" s="17"/>
      <c r="L150" s="8" t="str">
        <f aca="true">IF(K150="","",TODAY()-K150)</f>
        <v/>
      </c>
      <c r="M150" s="9"/>
      <c r="N150" s="17"/>
      <c r="O150" s="18"/>
      <c r="P150" s="9"/>
      <c r="Q150" s="17"/>
      <c r="R150" s="8" t="str">
        <f aca="true">IF(AND(N150&lt;&gt;"",N150&lt;TODAY(),G150&lt;&gt;"5. فاز",G150&lt;&gt;"6. خسر"),"متأخر","")</f>
        <v/>
      </c>
      <c r="S150" s="9"/>
      <c r="T150" s="9"/>
      <c r="U150" s="9"/>
      <c r="V150" s="9"/>
    </row>
    <row r="151" customFormat="false" ht="15" hidden="false" customHeight="false" outlineLevel="0" collapsed="false">
      <c r="A151" s="16"/>
      <c r="B151" s="9"/>
      <c r="C151" s="9"/>
      <c r="D151" s="9"/>
      <c r="E151" s="9"/>
      <c r="F151" s="9"/>
      <c r="G151" s="9"/>
      <c r="H151" s="9"/>
      <c r="I151" s="16"/>
      <c r="J151" s="8" t="str">
        <f aca="false">IF(AND(A151&lt;&gt;"",I151&lt;&gt;""),ROUND((I151-A151)*1440,0),"")</f>
        <v/>
      </c>
      <c r="K151" s="17"/>
      <c r="L151" s="8" t="str">
        <f aca="true">IF(K151="","",TODAY()-K151)</f>
        <v/>
      </c>
      <c r="M151" s="9"/>
      <c r="N151" s="17"/>
      <c r="O151" s="18"/>
      <c r="P151" s="9"/>
      <c r="Q151" s="17"/>
      <c r="R151" s="8" t="str">
        <f aca="true">IF(AND(N151&lt;&gt;"",N151&lt;TODAY(),G151&lt;&gt;"5. فاز",G151&lt;&gt;"6. خسر"),"متأخر","")</f>
        <v/>
      </c>
      <c r="S151" s="9"/>
      <c r="T151" s="9"/>
      <c r="U151" s="9"/>
      <c r="V151" s="9"/>
    </row>
    <row r="152" customFormat="false" ht="15" hidden="false" customHeight="false" outlineLevel="0" collapsed="false">
      <c r="A152" s="16"/>
      <c r="B152" s="9"/>
      <c r="C152" s="9"/>
      <c r="D152" s="9"/>
      <c r="E152" s="9"/>
      <c r="F152" s="9"/>
      <c r="G152" s="9"/>
      <c r="H152" s="9"/>
      <c r="I152" s="16"/>
      <c r="J152" s="8" t="str">
        <f aca="false">IF(AND(A152&lt;&gt;"",I152&lt;&gt;""),ROUND((I152-A152)*1440,0),"")</f>
        <v/>
      </c>
      <c r="K152" s="17"/>
      <c r="L152" s="8" t="str">
        <f aca="true">IF(K152="","",TODAY()-K152)</f>
        <v/>
      </c>
      <c r="M152" s="9"/>
      <c r="N152" s="17"/>
      <c r="O152" s="18"/>
      <c r="P152" s="9"/>
      <c r="Q152" s="17"/>
      <c r="R152" s="8" t="str">
        <f aca="true">IF(AND(N152&lt;&gt;"",N152&lt;TODAY(),G152&lt;&gt;"5. فاز",G152&lt;&gt;"6. خسر"),"متأخر","")</f>
        <v/>
      </c>
      <c r="S152" s="9"/>
      <c r="T152" s="9"/>
      <c r="U152" s="9"/>
      <c r="V152" s="9"/>
    </row>
    <row r="153" customFormat="false" ht="15" hidden="false" customHeight="false" outlineLevel="0" collapsed="false">
      <c r="A153" s="16"/>
      <c r="B153" s="9"/>
      <c r="C153" s="9"/>
      <c r="D153" s="9"/>
      <c r="E153" s="9"/>
      <c r="F153" s="9"/>
      <c r="G153" s="9"/>
      <c r="H153" s="9"/>
      <c r="I153" s="16"/>
      <c r="J153" s="8" t="str">
        <f aca="false">IF(AND(A153&lt;&gt;"",I153&lt;&gt;""),ROUND((I153-A153)*1440,0),"")</f>
        <v/>
      </c>
      <c r="K153" s="17"/>
      <c r="L153" s="8" t="str">
        <f aca="true">IF(K153="","",TODAY()-K153)</f>
        <v/>
      </c>
      <c r="M153" s="9"/>
      <c r="N153" s="17"/>
      <c r="O153" s="18"/>
      <c r="P153" s="9"/>
      <c r="Q153" s="17"/>
      <c r="R153" s="8" t="str">
        <f aca="true">IF(AND(N153&lt;&gt;"",N153&lt;TODAY(),G153&lt;&gt;"5. فاز",G153&lt;&gt;"6. خسر"),"متأخر","")</f>
        <v/>
      </c>
      <c r="S153" s="9"/>
      <c r="T153" s="9"/>
      <c r="U153" s="9"/>
      <c r="V153" s="9"/>
    </row>
    <row r="154" customFormat="false" ht="15" hidden="false" customHeight="false" outlineLevel="0" collapsed="false">
      <c r="A154" s="16"/>
      <c r="B154" s="9"/>
      <c r="C154" s="9"/>
      <c r="D154" s="9"/>
      <c r="E154" s="9"/>
      <c r="F154" s="9"/>
      <c r="G154" s="9"/>
      <c r="H154" s="9"/>
      <c r="I154" s="16"/>
      <c r="J154" s="8" t="str">
        <f aca="false">IF(AND(A154&lt;&gt;"",I154&lt;&gt;""),ROUND((I154-A154)*1440,0),"")</f>
        <v/>
      </c>
      <c r="K154" s="17"/>
      <c r="L154" s="8" t="str">
        <f aca="true">IF(K154="","",TODAY()-K154)</f>
        <v/>
      </c>
      <c r="M154" s="9"/>
      <c r="N154" s="17"/>
      <c r="O154" s="18"/>
      <c r="P154" s="9"/>
      <c r="Q154" s="17"/>
      <c r="R154" s="8" t="str">
        <f aca="true">IF(AND(N154&lt;&gt;"",N154&lt;TODAY(),G154&lt;&gt;"5. فاز",G154&lt;&gt;"6. خسر"),"متأخر","")</f>
        <v/>
      </c>
      <c r="S154" s="9"/>
      <c r="T154" s="9"/>
      <c r="U154" s="9"/>
      <c r="V154" s="9"/>
    </row>
    <row r="155" customFormat="false" ht="15" hidden="false" customHeight="false" outlineLevel="0" collapsed="false">
      <c r="A155" s="16"/>
      <c r="B155" s="9"/>
      <c r="C155" s="9"/>
      <c r="D155" s="9"/>
      <c r="E155" s="9"/>
      <c r="F155" s="9"/>
      <c r="G155" s="9"/>
      <c r="H155" s="9"/>
      <c r="I155" s="16"/>
      <c r="J155" s="8" t="str">
        <f aca="false">IF(AND(A155&lt;&gt;"",I155&lt;&gt;""),ROUND((I155-A155)*1440,0),"")</f>
        <v/>
      </c>
      <c r="K155" s="17"/>
      <c r="L155" s="8" t="str">
        <f aca="true">IF(K155="","",TODAY()-K155)</f>
        <v/>
      </c>
      <c r="M155" s="9"/>
      <c r="N155" s="17"/>
      <c r="O155" s="18"/>
      <c r="P155" s="9"/>
      <c r="Q155" s="17"/>
      <c r="R155" s="8" t="str">
        <f aca="true">IF(AND(N155&lt;&gt;"",N155&lt;TODAY(),G155&lt;&gt;"5. فاز",G155&lt;&gt;"6. خسر"),"متأخر","")</f>
        <v/>
      </c>
      <c r="S155" s="9"/>
      <c r="T155" s="9"/>
      <c r="U155" s="9"/>
      <c r="V155" s="9"/>
    </row>
    <row r="156" customFormat="false" ht="15" hidden="false" customHeight="false" outlineLevel="0" collapsed="false">
      <c r="A156" s="16"/>
      <c r="B156" s="9"/>
      <c r="C156" s="9"/>
      <c r="D156" s="9"/>
      <c r="E156" s="9"/>
      <c r="F156" s="9"/>
      <c r="G156" s="9"/>
      <c r="H156" s="9"/>
      <c r="I156" s="16"/>
      <c r="J156" s="8" t="str">
        <f aca="false">IF(AND(A156&lt;&gt;"",I156&lt;&gt;""),ROUND((I156-A156)*1440,0),"")</f>
        <v/>
      </c>
      <c r="K156" s="17"/>
      <c r="L156" s="8" t="str">
        <f aca="true">IF(K156="","",TODAY()-K156)</f>
        <v/>
      </c>
      <c r="M156" s="9"/>
      <c r="N156" s="17"/>
      <c r="O156" s="18"/>
      <c r="P156" s="9"/>
      <c r="Q156" s="17"/>
      <c r="R156" s="8" t="str">
        <f aca="true">IF(AND(N156&lt;&gt;"",N156&lt;TODAY(),G156&lt;&gt;"5. فاز",G156&lt;&gt;"6. خسر"),"متأخر","")</f>
        <v/>
      </c>
      <c r="S156" s="9"/>
      <c r="T156" s="9"/>
      <c r="U156" s="9"/>
      <c r="V156" s="9"/>
    </row>
    <row r="157" customFormat="false" ht="15" hidden="false" customHeight="false" outlineLevel="0" collapsed="false">
      <c r="A157" s="16"/>
      <c r="B157" s="9"/>
      <c r="C157" s="9"/>
      <c r="D157" s="9"/>
      <c r="E157" s="9"/>
      <c r="F157" s="9"/>
      <c r="G157" s="9"/>
      <c r="H157" s="9"/>
      <c r="I157" s="16"/>
      <c r="J157" s="8" t="str">
        <f aca="false">IF(AND(A157&lt;&gt;"",I157&lt;&gt;""),ROUND((I157-A157)*1440,0),"")</f>
        <v/>
      </c>
      <c r="K157" s="17"/>
      <c r="L157" s="8" t="str">
        <f aca="true">IF(K157="","",TODAY()-K157)</f>
        <v/>
      </c>
      <c r="M157" s="9"/>
      <c r="N157" s="17"/>
      <c r="O157" s="18"/>
      <c r="P157" s="9"/>
      <c r="Q157" s="17"/>
      <c r="R157" s="8" t="str">
        <f aca="true">IF(AND(N157&lt;&gt;"",N157&lt;TODAY(),G157&lt;&gt;"5. فاز",G157&lt;&gt;"6. خسر"),"متأخر","")</f>
        <v/>
      </c>
      <c r="S157" s="9"/>
      <c r="T157" s="9"/>
      <c r="U157" s="9"/>
      <c r="V157" s="9"/>
    </row>
    <row r="158" customFormat="false" ht="15" hidden="false" customHeight="false" outlineLevel="0" collapsed="false">
      <c r="A158" s="16"/>
      <c r="B158" s="9"/>
      <c r="C158" s="9"/>
      <c r="D158" s="9"/>
      <c r="E158" s="9"/>
      <c r="F158" s="9"/>
      <c r="G158" s="9"/>
      <c r="H158" s="9"/>
      <c r="I158" s="16"/>
      <c r="J158" s="8" t="str">
        <f aca="false">IF(AND(A158&lt;&gt;"",I158&lt;&gt;""),ROUND((I158-A158)*1440,0),"")</f>
        <v/>
      </c>
      <c r="K158" s="17"/>
      <c r="L158" s="8" t="str">
        <f aca="true">IF(K158="","",TODAY()-K158)</f>
        <v/>
      </c>
      <c r="M158" s="9"/>
      <c r="N158" s="17"/>
      <c r="O158" s="18"/>
      <c r="P158" s="9"/>
      <c r="Q158" s="17"/>
      <c r="R158" s="8" t="str">
        <f aca="true">IF(AND(N158&lt;&gt;"",N158&lt;TODAY(),G158&lt;&gt;"5. فاز",G158&lt;&gt;"6. خسر"),"متأخر","")</f>
        <v/>
      </c>
      <c r="S158" s="9"/>
      <c r="T158" s="9"/>
      <c r="U158" s="9"/>
      <c r="V158" s="9"/>
    </row>
    <row r="159" customFormat="false" ht="15" hidden="false" customHeight="false" outlineLevel="0" collapsed="false">
      <c r="A159" s="16"/>
      <c r="B159" s="9"/>
      <c r="C159" s="9"/>
      <c r="D159" s="9"/>
      <c r="E159" s="9"/>
      <c r="F159" s="9"/>
      <c r="G159" s="9"/>
      <c r="H159" s="9"/>
      <c r="I159" s="16"/>
      <c r="J159" s="8" t="str">
        <f aca="false">IF(AND(A159&lt;&gt;"",I159&lt;&gt;""),ROUND((I159-A159)*1440,0),"")</f>
        <v/>
      </c>
      <c r="K159" s="17"/>
      <c r="L159" s="8" t="str">
        <f aca="true">IF(K159="","",TODAY()-K159)</f>
        <v/>
      </c>
      <c r="M159" s="9"/>
      <c r="N159" s="17"/>
      <c r="O159" s="18"/>
      <c r="P159" s="9"/>
      <c r="Q159" s="17"/>
      <c r="R159" s="8" t="str">
        <f aca="true">IF(AND(N159&lt;&gt;"",N159&lt;TODAY(),G159&lt;&gt;"5. فاز",G159&lt;&gt;"6. خسر"),"متأخر","")</f>
        <v/>
      </c>
      <c r="S159" s="9"/>
      <c r="T159" s="9"/>
      <c r="U159" s="9"/>
      <c r="V159" s="9"/>
    </row>
    <row r="160" customFormat="false" ht="15" hidden="false" customHeight="false" outlineLevel="0" collapsed="false">
      <c r="A160" s="16"/>
      <c r="B160" s="9"/>
      <c r="C160" s="9"/>
      <c r="D160" s="9"/>
      <c r="E160" s="9"/>
      <c r="F160" s="9"/>
      <c r="G160" s="9"/>
      <c r="H160" s="9"/>
      <c r="I160" s="16"/>
      <c r="J160" s="8" t="str">
        <f aca="false">IF(AND(A160&lt;&gt;"",I160&lt;&gt;""),ROUND((I160-A160)*1440,0),"")</f>
        <v/>
      </c>
      <c r="K160" s="17"/>
      <c r="L160" s="8" t="str">
        <f aca="true">IF(K160="","",TODAY()-K160)</f>
        <v/>
      </c>
      <c r="M160" s="9"/>
      <c r="N160" s="17"/>
      <c r="O160" s="18"/>
      <c r="P160" s="9"/>
      <c r="Q160" s="17"/>
      <c r="R160" s="8" t="str">
        <f aca="true">IF(AND(N160&lt;&gt;"",N160&lt;TODAY(),G160&lt;&gt;"5. فاز",G160&lt;&gt;"6. خسر"),"متأخر","")</f>
        <v/>
      </c>
      <c r="S160" s="9"/>
      <c r="T160" s="9"/>
      <c r="U160" s="9"/>
      <c r="V160" s="9"/>
    </row>
    <row r="161" customFormat="false" ht="15" hidden="false" customHeight="false" outlineLevel="0" collapsed="false">
      <c r="A161" s="16"/>
      <c r="B161" s="9"/>
      <c r="C161" s="9"/>
      <c r="D161" s="9"/>
      <c r="E161" s="9"/>
      <c r="F161" s="9"/>
      <c r="G161" s="9"/>
      <c r="H161" s="9"/>
      <c r="I161" s="16"/>
      <c r="J161" s="8" t="str">
        <f aca="false">IF(AND(A161&lt;&gt;"",I161&lt;&gt;""),ROUND((I161-A161)*1440,0),"")</f>
        <v/>
      </c>
      <c r="K161" s="17"/>
      <c r="L161" s="8" t="str">
        <f aca="true">IF(K161="","",TODAY()-K161)</f>
        <v/>
      </c>
      <c r="M161" s="9"/>
      <c r="N161" s="17"/>
      <c r="O161" s="18"/>
      <c r="P161" s="9"/>
      <c r="Q161" s="17"/>
      <c r="R161" s="8" t="str">
        <f aca="true">IF(AND(N161&lt;&gt;"",N161&lt;TODAY(),G161&lt;&gt;"5. فاز",G161&lt;&gt;"6. خسر"),"متأخر","")</f>
        <v/>
      </c>
      <c r="S161" s="9"/>
      <c r="T161" s="9"/>
      <c r="U161" s="9"/>
      <c r="V161" s="9"/>
    </row>
    <row r="162" customFormat="false" ht="15" hidden="false" customHeight="false" outlineLevel="0" collapsed="false">
      <c r="A162" s="16"/>
      <c r="B162" s="9"/>
      <c r="C162" s="9"/>
      <c r="D162" s="9"/>
      <c r="E162" s="9"/>
      <c r="F162" s="9"/>
      <c r="G162" s="9"/>
      <c r="H162" s="9"/>
      <c r="I162" s="16"/>
      <c r="J162" s="8" t="str">
        <f aca="false">IF(AND(A162&lt;&gt;"",I162&lt;&gt;""),ROUND((I162-A162)*1440,0),"")</f>
        <v/>
      </c>
      <c r="K162" s="17"/>
      <c r="L162" s="8" t="str">
        <f aca="true">IF(K162="","",TODAY()-K162)</f>
        <v/>
      </c>
      <c r="M162" s="9"/>
      <c r="N162" s="17"/>
      <c r="O162" s="18"/>
      <c r="P162" s="9"/>
      <c r="Q162" s="17"/>
      <c r="R162" s="8" t="str">
        <f aca="true">IF(AND(N162&lt;&gt;"",N162&lt;TODAY(),G162&lt;&gt;"5. فاز",G162&lt;&gt;"6. خسر"),"متأخر","")</f>
        <v/>
      </c>
      <c r="S162" s="9"/>
      <c r="T162" s="9"/>
      <c r="U162" s="9"/>
      <c r="V162" s="9"/>
    </row>
    <row r="163" customFormat="false" ht="15" hidden="false" customHeight="false" outlineLevel="0" collapsed="false">
      <c r="A163" s="16"/>
      <c r="B163" s="9"/>
      <c r="C163" s="9"/>
      <c r="D163" s="9"/>
      <c r="E163" s="9"/>
      <c r="F163" s="9"/>
      <c r="G163" s="9"/>
      <c r="H163" s="9"/>
      <c r="I163" s="16"/>
      <c r="J163" s="8" t="str">
        <f aca="false">IF(AND(A163&lt;&gt;"",I163&lt;&gt;""),ROUND((I163-A163)*1440,0),"")</f>
        <v/>
      </c>
      <c r="K163" s="17"/>
      <c r="L163" s="8" t="str">
        <f aca="true">IF(K163="","",TODAY()-K163)</f>
        <v/>
      </c>
      <c r="M163" s="9"/>
      <c r="N163" s="17"/>
      <c r="O163" s="18"/>
      <c r="P163" s="9"/>
      <c r="Q163" s="17"/>
      <c r="R163" s="8" t="str">
        <f aca="true">IF(AND(N163&lt;&gt;"",N163&lt;TODAY(),G163&lt;&gt;"5. فاز",G163&lt;&gt;"6. خسر"),"متأخر","")</f>
        <v/>
      </c>
      <c r="S163" s="9"/>
      <c r="T163" s="9"/>
      <c r="U163" s="9"/>
      <c r="V163" s="9"/>
    </row>
    <row r="164" customFormat="false" ht="15" hidden="false" customHeight="false" outlineLevel="0" collapsed="false">
      <c r="A164" s="16"/>
      <c r="B164" s="9"/>
      <c r="C164" s="9"/>
      <c r="D164" s="9"/>
      <c r="E164" s="9"/>
      <c r="F164" s="9"/>
      <c r="G164" s="9"/>
      <c r="H164" s="9"/>
      <c r="I164" s="16"/>
      <c r="J164" s="8" t="str">
        <f aca="false">IF(AND(A164&lt;&gt;"",I164&lt;&gt;""),ROUND((I164-A164)*1440,0),"")</f>
        <v/>
      </c>
      <c r="K164" s="17"/>
      <c r="L164" s="8" t="str">
        <f aca="true">IF(K164="","",TODAY()-K164)</f>
        <v/>
      </c>
      <c r="M164" s="9"/>
      <c r="N164" s="17"/>
      <c r="O164" s="18"/>
      <c r="P164" s="9"/>
      <c r="Q164" s="17"/>
      <c r="R164" s="8" t="str">
        <f aca="true">IF(AND(N164&lt;&gt;"",N164&lt;TODAY(),G164&lt;&gt;"5. فاز",G164&lt;&gt;"6. خسر"),"متأخر","")</f>
        <v/>
      </c>
      <c r="S164" s="9"/>
      <c r="T164" s="9"/>
      <c r="U164" s="9"/>
      <c r="V164" s="9"/>
    </row>
    <row r="165" customFormat="false" ht="15" hidden="false" customHeight="false" outlineLevel="0" collapsed="false">
      <c r="A165" s="16"/>
      <c r="B165" s="9"/>
      <c r="C165" s="9"/>
      <c r="D165" s="9"/>
      <c r="E165" s="9"/>
      <c r="F165" s="9"/>
      <c r="G165" s="9"/>
      <c r="H165" s="9"/>
      <c r="I165" s="16"/>
      <c r="J165" s="8" t="str">
        <f aca="false">IF(AND(A165&lt;&gt;"",I165&lt;&gt;""),ROUND((I165-A165)*1440,0),"")</f>
        <v/>
      </c>
      <c r="K165" s="17"/>
      <c r="L165" s="8" t="str">
        <f aca="true">IF(K165="","",TODAY()-K165)</f>
        <v/>
      </c>
      <c r="M165" s="9"/>
      <c r="N165" s="17"/>
      <c r="O165" s="18"/>
      <c r="P165" s="9"/>
      <c r="Q165" s="17"/>
      <c r="R165" s="8" t="str">
        <f aca="true">IF(AND(N165&lt;&gt;"",N165&lt;TODAY(),G165&lt;&gt;"5. فاز",G165&lt;&gt;"6. خسر"),"متأخر","")</f>
        <v/>
      </c>
      <c r="S165" s="9"/>
      <c r="T165" s="9"/>
      <c r="U165" s="9"/>
      <c r="V165" s="9"/>
    </row>
    <row r="166" customFormat="false" ht="15" hidden="false" customHeight="false" outlineLevel="0" collapsed="false">
      <c r="A166" s="16"/>
      <c r="B166" s="9"/>
      <c r="C166" s="9"/>
      <c r="D166" s="9"/>
      <c r="E166" s="9"/>
      <c r="F166" s="9"/>
      <c r="G166" s="9"/>
      <c r="H166" s="9"/>
      <c r="I166" s="16"/>
      <c r="J166" s="8" t="str">
        <f aca="false">IF(AND(A166&lt;&gt;"",I166&lt;&gt;""),ROUND((I166-A166)*1440,0),"")</f>
        <v/>
      </c>
      <c r="K166" s="17"/>
      <c r="L166" s="8" t="str">
        <f aca="true">IF(K166="","",TODAY()-K166)</f>
        <v/>
      </c>
      <c r="M166" s="9"/>
      <c r="N166" s="17"/>
      <c r="O166" s="18"/>
      <c r="P166" s="9"/>
      <c r="Q166" s="17"/>
      <c r="R166" s="8" t="str">
        <f aca="true">IF(AND(N166&lt;&gt;"",N166&lt;TODAY(),G166&lt;&gt;"5. فاز",G166&lt;&gt;"6. خسر"),"متأخر","")</f>
        <v/>
      </c>
      <c r="S166" s="9"/>
      <c r="T166" s="9"/>
      <c r="U166" s="9"/>
      <c r="V166" s="9"/>
    </row>
    <row r="167" customFormat="false" ht="15" hidden="false" customHeight="false" outlineLevel="0" collapsed="false">
      <c r="A167" s="16"/>
      <c r="B167" s="9"/>
      <c r="C167" s="9"/>
      <c r="D167" s="9"/>
      <c r="E167" s="9"/>
      <c r="F167" s="9"/>
      <c r="G167" s="9"/>
      <c r="H167" s="9"/>
      <c r="I167" s="16"/>
      <c r="J167" s="8" t="str">
        <f aca="false">IF(AND(A167&lt;&gt;"",I167&lt;&gt;""),ROUND((I167-A167)*1440,0),"")</f>
        <v/>
      </c>
      <c r="K167" s="17"/>
      <c r="L167" s="8" t="str">
        <f aca="true">IF(K167="","",TODAY()-K167)</f>
        <v/>
      </c>
      <c r="M167" s="9"/>
      <c r="N167" s="17"/>
      <c r="O167" s="18"/>
      <c r="P167" s="9"/>
      <c r="Q167" s="17"/>
      <c r="R167" s="8" t="str">
        <f aca="true">IF(AND(N167&lt;&gt;"",N167&lt;TODAY(),G167&lt;&gt;"5. فاز",G167&lt;&gt;"6. خسر"),"متأخر","")</f>
        <v/>
      </c>
      <c r="S167" s="9"/>
      <c r="T167" s="9"/>
      <c r="U167" s="9"/>
      <c r="V167" s="9"/>
    </row>
    <row r="168" customFormat="false" ht="15" hidden="false" customHeight="false" outlineLevel="0" collapsed="false">
      <c r="A168" s="16"/>
      <c r="B168" s="9"/>
      <c r="C168" s="9"/>
      <c r="D168" s="9"/>
      <c r="E168" s="9"/>
      <c r="F168" s="9"/>
      <c r="G168" s="9"/>
      <c r="H168" s="9"/>
      <c r="I168" s="16"/>
      <c r="J168" s="8" t="str">
        <f aca="false">IF(AND(A168&lt;&gt;"",I168&lt;&gt;""),ROUND((I168-A168)*1440,0),"")</f>
        <v/>
      </c>
      <c r="K168" s="17"/>
      <c r="L168" s="8" t="str">
        <f aca="true">IF(K168="","",TODAY()-K168)</f>
        <v/>
      </c>
      <c r="M168" s="9"/>
      <c r="N168" s="17"/>
      <c r="O168" s="18"/>
      <c r="P168" s="9"/>
      <c r="Q168" s="17"/>
      <c r="R168" s="8" t="str">
        <f aca="true">IF(AND(N168&lt;&gt;"",N168&lt;TODAY(),G168&lt;&gt;"5. فاز",G168&lt;&gt;"6. خسر"),"متأخر","")</f>
        <v/>
      </c>
      <c r="S168" s="9"/>
      <c r="T168" s="9"/>
      <c r="U168" s="9"/>
      <c r="V168" s="9"/>
    </row>
    <row r="169" customFormat="false" ht="15" hidden="false" customHeight="false" outlineLevel="0" collapsed="false">
      <c r="A169" s="16"/>
      <c r="B169" s="9"/>
      <c r="C169" s="9"/>
      <c r="D169" s="9"/>
      <c r="E169" s="9"/>
      <c r="F169" s="9"/>
      <c r="G169" s="9"/>
      <c r="H169" s="9"/>
      <c r="I169" s="16"/>
      <c r="J169" s="8" t="str">
        <f aca="false">IF(AND(A169&lt;&gt;"",I169&lt;&gt;""),ROUND((I169-A169)*1440,0),"")</f>
        <v/>
      </c>
      <c r="K169" s="17"/>
      <c r="L169" s="8" t="str">
        <f aca="true">IF(K169="","",TODAY()-K169)</f>
        <v/>
      </c>
      <c r="M169" s="9"/>
      <c r="N169" s="17"/>
      <c r="O169" s="18"/>
      <c r="P169" s="9"/>
      <c r="Q169" s="17"/>
      <c r="R169" s="8" t="str">
        <f aca="true">IF(AND(N169&lt;&gt;"",N169&lt;TODAY(),G169&lt;&gt;"5. فاز",G169&lt;&gt;"6. خسر"),"متأخر","")</f>
        <v/>
      </c>
      <c r="S169" s="9"/>
      <c r="T169" s="9"/>
      <c r="U169" s="9"/>
      <c r="V169" s="9"/>
    </row>
    <row r="170" customFormat="false" ht="15" hidden="false" customHeight="false" outlineLevel="0" collapsed="false">
      <c r="A170" s="16"/>
      <c r="B170" s="9"/>
      <c r="C170" s="9"/>
      <c r="D170" s="9"/>
      <c r="E170" s="9"/>
      <c r="F170" s="9"/>
      <c r="G170" s="9"/>
      <c r="H170" s="9"/>
      <c r="I170" s="16"/>
      <c r="J170" s="8" t="str">
        <f aca="false">IF(AND(A170&lt;&gt;"",I170&lt;&gt;""),ROUND((I170-A170)*1440,0),"")</f>
        <v/>
      </c>
      <c r="K170" s="17"/>
      <c r="L170" s="8" t="str">
        <f aca="true">IF(K170="","",TODAY()-K170)</f>
        <v/>
      </c>
      <c r="M170" s="9"/>
      <c r="N170" s="17"/>
      <c r="O170" s="18"/>
      <c r="P170" s="9"/>
      <c r="Q170" s="17"/>
      <c r="R170" s="8" t="str">
        <f aca="true">IF(AND(N170&lt;&gt;"",N170&lt;TODAY(),G170&lt;&gt;"5. فاز",G170&lt;&gt;"6. خسر"),"متأخر","")</f>
        <v/>
      </c>
      <c r="S170" s="9"/>
      <c r="T170" s="9"/>
      <c r="U170" s="9"/>
      <c r="V170" s="9"/>
    </row>
    <row r="171" customFormat="false" ht="15" hidden="false" customHeight="false" outlineLevel="0" collapsed="false">
      <c r="A171" s="16"/>
      <c r="B171" s="9"/>
      <c r="C171" s="9"/>
      <c r="D171" s="9"/>
      <c r="E171" s="9"/>
      <c r="F171" s="9"/>
      <c r="G171" s="9"/>
      <c r="H171" s="9"/>
      <c r="I171" s="16"/>
      <c r="J171" s="8" t="str">
        <f aca="false">IF(AND(A171&lt;&gt;"",I171&lt;&gt;""),ROUND((I171-A171)*1440,0),"")</f>
        <v/>
      </c>
      <c r="K171" s="17"/>
      <c r="L171" s="8" t="str">
        <f aca="true">IF(K171="","",TODAY()-K171)</f>
        <v/>
      </c>
      <c r="M171" s="9"/>
      <c r="N171" s="17"/>
      <c r="O171" s="18"/>
      <c r="P171" s="9"/>
      <c r="Q171" s="17"/>
      <c r="R171" s="8" t="str">
        <f aca="true">IF(AND(N171&lt;&gt;"",N171&lt;TODAY(),G171&lt;&gt;"5. فاز",G171&lt;&gt;"6. خسر"),"متأخر","")</f>
        <v/>
      </c>
      <c r="S171" s="9"/>
      <c r="T171" s="9"/>
      <c r="U171" s="9"/>
      <c r="V171" s="9"/>
    </row>
    <row r="172" customFormat="false" ht="15" hidden="false" customHeight="false" outlineLevel="0" collapsed="false">
      <c r="A172" s="16"/>
      <c r="B172" s="9"/>
      <c r="C172" s="9"/>
      <c r="D172" s="9"/>
      <c r="E172" s="9"/>
      <c r="F172" s="9"/>
      <c r="G172" s="9"/>
      <c r="H172" s="9"/>
      <c r="I172" s="16"/>
      <c r="J172" s="8" t="str">
        <f aca="false">IF(AND(A172&lt;&gt;"",I172&lt;&gt;""),ROUND((I172-A172)*1440,0),"")</f>
        <v/>
      </c>
      <c r="K172" s="17"/>
      <c r="L172" s="8" t="str">
        <f aca="true">IF(K172="","",TODAY()-K172)</f>
        <v/>
      </c>
      <c r="M172" s="9"/>
      <c r="N172" s="17"/>
      <c r="O172" s="18"/>
      <c r="P172" s="9"/>
      <c r="Q172" s="17"/>
      <c r="R172" s="8" t="str">
        <f aca="true">IF(AND(N172&lt;&gt;"",N172&lt;TODAY(),G172&lt;&gt;"5. فاز",G172&lt;&gt;"6. خسر"),"متأخر","")</f>
        <v/>
      </c>
      <c r="S172" s="9"/>
      <c r="T172" s="9"/>
      <c r="U172" s="9"/>
      <c r="V172" s="9"/>
    </row>
    <row r="173" customFormat="false" ht="15" hidden="false" customHeight="false" outlineLevel="0" collapsed="false">
      <c r="A173" s="16"/>
      <c r="B173" s="9"/>
      <c r="C173" s="9"/>
      <c r="D173" s="9"/>
      <c r="E173" s="9"/>
      <c r="F173" s="9"/>
      <c r="G173" s="9"/>
      <c r="H173" s="9"/>
      <c r="I173" s="16"/>
      <c r="J173" s="8" t="str">
        <f aca="false">IF(AND(A173&lt;&gt;"",I173&lt;&gt;""),ROUND((I173-A173)*1440,0),"")</f>
        <v/>
      </c>
      <c r="K173" s="17"/>
      <c r="L173" s="8" t="str">
        <f aca="true">IF(K173="","",TODAY()-K173)</f>
        <v/>
      </c>
      <c r="M173" s="9"/>
      <c r="N173" s="17"/>
      <c r="O173" s="18"/>
      <c r="P173" s="9"/>
      <c r="Q173" s="17"/>
      <c r="R173" s="8" t="str">
        <f aca="true">IF(AND(N173&lt;&gt;"",N173&lt;TODAY(),G173&lt;&gt;"5. فاز",G173&lt;&gt;"6. خسر"),"متأخر","")</f>
        <v/>
      </c>
      <c r="S173" s="9"/>
      <c r="T173" s="9"/>
      <c r="U173" s="9"/>
      <c r="V173" s="9"/>
    </row>
    <row r="174" customFormat="false" ht="15" hidden="false" customHeight="false" outlineLevel="0" collapsed="false">
      <c r="A174" s="16"/>
      <c r="B174" s="9"/>
      <c r="C174" s="9"/>
      <c r="D174" s="9"/>
      <c r="E174" s="9"/>
      <c r="F174" s="9"/>
      <c r="G174" s="9"/>
      <c r="H174" s="9"/>
      <c r="I174" s="16"/>
      <c r="J174" s="8" t="str">
        <f aca="false">IF(AND(A174&lt;&gt;"",I174&lt;&gt;""),ROUND((I174-A174)*1440,0),"")</f>
        <v/>
      </c>
      <c r="K174" s="17"/>
      <c r="L174" s="8" t="str">
        <f aca="true">IF(K174="","",TODAY()-K174)</f>
        <v/>
      </c>
      <c r="M174" s="9"/>
      <c r="N174" s="17"/>
      <c r="O174" s="18"/>
      <c r="P174" s="9"/>
      <c r="Q174" s="17"/>
      <c r="R174" s="8" t="str">
        <f aca="true">IF(AND(N174&lt;&gt;"",N174&lt;TODAY(),G174&lt;&gt;"5. فاز",G174&lt;&gt;"6. خسر"),"متأخر","")</f>
        <v/>
      </c>
      <c r="S174" s="9"/>
      <c r="T174" s="9"/>
      <c r="U174" s="9"/>
      <c r="V174" s="9"/>
    </row>
    <row r="175" customFormat="false" ht="15" hidden="false" customHeight="false" outlineLevel="0" collapsed="false">
      <c r="A175" s="16"/>
      <c r="B175" s="9"/>
      <c r="C175" s="9"/>
      <c r="D175" s="9"/>
      <c r="E175" s="9"/>
      <c r="F175" s="9"/>
      <c r="G175" s="9"/>
      <c r="H175" s="9"/>
      <c r="I175" s="16"/>
      <c r="J175" s="8" t="str">
        <f aca="false">IF(AND(A175&lt;&gt;"",I175&lt;&gt;""),ROUND((I175-A175)*1440,0),"")</f>
        <v/>
      </c>
      <c r="K175" s="17"/>
      <c r="L175" s="8" t="str">
        <f aca="true">IF(K175="","",TODAY()-K175)</f>
        <v/>
      </c>
      <c r="M175" s="9"/>
      <c r="N175" s="17"/>
      <c r="O175" s="18"/>
      <c r="P175" s="9"/>
      <c r="Q175" s="17"/>
      <c r="R175" s="8" t="str">
        <f aca="true">IF(AND(N175&lt;&gt;"",N175&lt;TODAY(),G175&lt;&gt;"5. فاز",G175&lt;&gt;"6. خسر"),"متأخر","")</f>
        <v/>
      </c>
      <c r="S175" s="9"/>
      <c r="T175" s="9"/>
      <c r="U175" s="9"/>
      <c r="V175" s="9"/>
    </row>
    <row r="176" customFormat="false" ht="15" hidden="false" customHeight="false" outlineLevel="0" collapsed="false">
      <c r="A176" s="16"/>
      <c r="B176" s="9"/>
      <c r="C176" s="9"/>
      <c r="D176" s="9"/>
      <c r="E176" s="9"/>
      <c r="F176" s="9"/>
      <c r="G176" s="9"/>
      <c r="H176" s="9"/>
      <c r="I176" s="16"/>
      <c r="J176" s="8" t="str">
        <f aca="false">IF(AND(A176&lt;&gt;"",I176&lt;&gt;""),ROUND((I176-A176)*1440,0),"")</f>
        <v/>
      </c>
      <c r="K176" s="17"/>
      <c r="L176" s="8" t="str">
        <f aca="true">IF(K176="","",TODAY()-K176)</f>
        <v/>
      </c>
      <c r="M176" s="9"/>
      <c r="N176" s="17"/>
      <c r="O176" s="18"/>
      <c r="P176" s="9"/>
      <c r="Q176" s="17"/>
      <c r="R176" s="8" t="str">
        <f aca="true">IF(AND(N176&lt;&gt;"",N176&lt;TODAY(),G176&lt;&gt;"5. فاز",G176&lt;&gt;"6. خسر"),"متأخر","")</f>
        <v/>
      </c>
      <c r="S176" s="9"/>
      <c r="T176" s="9"/>
      <c r="U176" s="9"/>
      <c r="V176" s="9"/>
    </row>
    <row r="177" customFormat="false" ht="15" hidden="false" customHeight="false" outlineLevel="0" collapsed="false">
      <c r="A177" s="16"/>
      <c r="B177" s="9"/>
      <c r="C177" s="9"/>
      <c r="D177" s="9"/>
      <c r="E177" s="9"/>
      <c r="F177" s="9"/>
      <c r="G177" s="9"/>
      <c r="H177" s="9"/>
      <c r="I177" s="16"/>
      <c r="J177" s="8" t="str">
        <f aca="false">IF(AND(A177&lt;&gt;"",I177&lt;&gt;""),ROUND((I177-A177)*1440,0),"")</f>
        <v/>
      </c>
      <c r="K177" s="17"/>
      <c r="L177" s="8" t="str">
        <f aca="true">IF(K177="","",TODAY()-K177)</f>
        <v/>
      </c>
      <c r="M177" s="9"/>
      <c r="N177" s="17"/>
      <c r="O177" s="18"/>
      <c r="P177" s="9"/>
      <c r="Q177" s="17"/>
      <c r="R177" s="8" t="str">
        <f aca="true">IF(AND(N177&lt;&gt;"",N177&lt;TODAY(),G177&lt;&gt;"5. فاز",G177&lt;&gt;"6. خسر"),"متأخر","")</f>
        <v/>
      </c>
      <c r="S177" s="9"/>
      <c r="T177" s="9"/>
      <c r="U177" s="9"/>
      <c r="V177" s="9"/>
    </row>
    <row r="178" customFormat="false" ht="15" hidden="false" customHeight="false" outlineLevel="0" collapsed="false">
      <c r="A178" s="16"/>
      <c r="B178" s="9"/>
      <c r="C178" s="9"/>
      <c r="D178" s="9"/>
      <c r="E178" s="9"/>
      <c r="F178" s="9"/>
      <c r="G178" s="9"/>
      <c r="H178" s="9"/>
      <c r="I178" s="16"/>
      <c r="J178" s="8" t="str">
        <f aca="false">IF(AND(A178&lt;&gt;"",I178&lt;&gt;""),ROUND((I178-A178)*1440,0),"")</f>
        <v/>
      </c>
      <c r="K178" s="17"/>
      <c r="L178" s="8" t="str">
        <f aca="true">IF(K178="","",TODAY()-K178)</f>
        <v/>
      </c>
      <c r="M178" s="9"/>
      <c r="N178" s="17"/>
      <c r="O178" s="18"/>
      <c r="P178" s="9"/>
      <c r="Q178" s="17"/>
      <c r="R178" s="8" t="str">
        <f aca="true">IF(AND(N178&lt;&gt;"",N178&lt;TODAY(),G178&lt;&gt;"5. فاز",G178&lt;&gt;"6. خسر"),"متأخر","")</f>
        <v/>
      </c>
      <c r="S178" s="9"/>
      <c r="T178" s="9"/>
      <c r="U178" s="9"/>
      <c r="V178" s="9"/>
    </row>
    <row r="179" customFormat="false" ht="15" hidden="false" customHeight="false" outlineLevel="0" collapsed="false">
      <c r="A179" s="16"/>
      <c r="B179" s="9"/>
      <c r="C179" s="9"/>
      <c r="D179" s="9"/>
      <c r="E179" s="9"/>
      <c r="F179" s="9"/>
      <c r="G179" s="9"/>
      <c r="H179" s="9"/>
      <c r="I179" s="16"/>
      <c r="J179" s="8" t="str">
        <f aca="false">IF(AND(A179&lt;&gt;"",I179&lt;&gt;""),ROUND((I179-A179)*1440,0),"")</f>
        <v/>
      </c>
      <c r="K179" s="17"/>
      <c r="L179" s="8" t="str">
        <f aca="true">IF(K179="","",TODAY()-K179)</f>
        <v/>
      </c>
      <c r="M179" s="9"/>
      <c r="N179" s="17"/>
      <c r="O179" s="18"/>
      <c r="P179" s="9"/>
      <c r="Q179" s="17"/>
      <c r="R179" s="8" t="str">
        <f aca="true">IF(AND(N179&lt;&gt;"",N179&lt;TODAY(),G179&lt;&gt;"5. فاز",G179&lt;&gt;"6. خسر"),"متأخر","")</f>
        <v/>
      </c>
      <c r="S179" s="9"/>
      <c r="T179" s="9"/>
      <c r="U179" s="9"/>
      <c r="V179" s="9"/>
    </row>
    <row r="180" customFormat="false" ht="15" hidden="false" customHeight="false" outlineLevel="0" collapsed="false">
      <c r="A180" s="16"/>
      <c r="B180" s="9"/>
      <c r="C180" s="9"/>
      <c r="D180" s="9"/>
      <c r="E180" s="9"/>
      <c r="F180" s="9"/>
      <c r="G180" s="9"/>
      <c r="H180" s="9"/>
      <c r="I180" s="16"/>
      <c r="J180" s="8" t="str">
        <f aca="false">IF(AND(A180&lt;&gt;"",I180&lt;&gt;""),ROUND((I180-A180)*1440,0),"")</f>
        <v/>
      </c>
      <c r="K180" s="17"/>
      <c r="L180" s="8" t="str">
        <f aca="true">IF(K180="","",TODAY()-K180)</f>
        <v/>
      </c>
      <c r="M180" s="9"/>
      <c r="N180" s="17"/>
      <c r="O180" s="18"/>
      <c r="P180" s="9"/>
      <c r="Q180" s="17"/>
      <c r="R180" s="8" t="str">
        <f aca="true">IF(AND(N180&lt;&gt;"",N180&lt;TODAY(),G180&lt;&gt;"5. فاز",G180&lt;&gt;"6. خسر"),"متأخر","")</f>
        <v/>
      </c>
      <c r="S180" s="9"/>
      <c r="T180" s="9"/>
      <c r="U180" s="9"/>
      <c r="V180" s="9"/>
    </row>
    <row r="181" customFormat="false" ht="15" hidden="false" customHeight="false" outlineLevel="0" collapsed="false">
      <c r="A181" s="16"/>
      <c r="B181" s="9"/>
      <c r="C181" s="9"/>
      <c r="D181" s="9"/>
      <c r="E181" s="9"/>
      <c r="F181" s="9"/>
      <c r="G181" s="9"/>
      <c r="H181" s="9"/>
      <c r="I181" s="16"/>
      <c r="J181" s="8" t="str">
        <f aca="false">IF(AND(A181&lt;&gt;"",I181&lt;&gt;""),ROUND((I181-A181)*1440,0),"")</f>
        <v/>
      </c>
      <c r="K181" s="17"/>
      <c r="L181" s="8" t="str">
        <f aca="true">IF(K181="","",TODAY()-K181)</f>
        <v/>
      </c>
      <c r="M181" s="9"/>
      <c r="N181" s="17"/>
      <c r="O181" s="18"/>
      <c r="P181" s="9"/>
      <c r="Q181" s="17"/>
      <c r="R181" s="8" t="str">
        <f aca="true">IF(AND(N181&lt;&gt;"",N181&lt;TODAY(),G181&lt;&gt;"5. فاز",G181&lt;&gt;"6. خسر"),"متأخر","")</f>
        <v/>
      </c>
      <c r="S181" s="9"/>
      <c r="T181" s="9"/>
      <c r="U181" s="9"/>
      <c r="V181" s="9"/>
    </row>
    <row r="182" customFormat="false" ht="15" hidden="false" customHeight="false" outlineLevel="0" collapsed="false">
      <c r="A182" s="16"/>
      <c r="B182" s="9"/>
      <c r="C182" s="9"/>
      <c r="D182" s="9"/>
      <c r="E182" s="9"/>
      <c r="F182" s="9"/>
      <c r="G182" s="9"/>
      <c r="H182" s="9"/>
      <c r="I182" s="16"/>
      <c r="J182" s="8" t="str">
        <f aca="false">IF(AND(A182&lt;&gt;"",I182&lt;&gt;""),ROUND((I182-A182)*1440,0),"")</f>
        <v/>
      </c>
      <c r="K182" s="17"/>
      <c r="L182" s="8" t="str">
        <f aca="true">IF(K182="","",TODAY()-K182)</f>
        <v/>
      </c>
      <c r="M182" s="9"/>
      <c r="N182" s="17"/>
      <c r="O182" s="18"/>
      <c r="P182" s="9"/>
      <c r="Q182" s="17"/>
      <c r="R182" s="8" t="str">
        <f aca="true">IF(AND(N182&lt;&gt;"",N182&lt;TODAY(),G182&lt;&gt;"5. فاز",G182&lt;&gt;"6. خسر"),"متأخر","")</f>
        <v/>
      </c>
      <c r="S182" s="9"/>
      <c r="T182" s="9"/>
      <c r="U182" s="9"/>
      <c r="V182" s="9"/>
    </row>
    <row r="183" customFormat="false" ht="15" hidden="false" customHeight="false" outlineLevel="0" collapsed="false">
      <c r="A183" s="16"/>
      <c r="B183" s="9"/>
      <c r="C183" s="9"/>
      <c r="D183" s="9"/>
      <c r="E183" s="9"/>
      <c r="F183" s="9"/>
      <c r="G183" s="9"/>
      <c r="H183" s="9"/>
      <c r="I183" s="16"/>
      <c r="J183" s="8" t="str">
        <f aca="false">IF(AND(A183&lt;&gt;"",I183&lt;&gt;""),ROUND((I183-A183)*1440,0),"")</f>
        <v/>
      </c>
      <c r="K183" s="17"/>
      <c r="L183" s="8" t="str">
        <f aca="true">IF(K183="","",TODAY()-K183)</f>
        <v/>
      </c>
      <c r="M183" s="9"/>
      <c r="N183" s="17"/>
      <c r="O183" s="18"/>
      <c r="P183" s="9"/>
      <c r="Q183" s="17"/>
      <c r="R183" s="8" t="str">
        <f aca="true">IF(AND(N183&lt;&gt;"",N183&lt;TODAY(),G183&lt;&gt;"5. فاز",G183&lt;&gt;"6. خسر"),"متأخر","")</f>
        <v/>
      </c>
      <c r="S183" s="9"/>
      <c r="T183" s="9"/>
      <c r="U183" s="9"/>
      <c r="V183" s="9"/>
    </row>
    <row r="184" customFormat="false" ht="15" hidden="false" customHeight="false" outlineLevel="0" collapsed="false">
      <c r="A184" s="16"/>
      <c r="B184" s="9"/>
      <c r="C184" s="9"/>
      <c r="D184" s="9"/>
      <c r="E184" s="9"/>
      <c r="F184" s="9"/>
      <c r="G184" s="9"/>
      <c r="H184" s="9"/>
      <c r="I184" s="16"/>
      <c r="J184" s="8" t="str">
        <f aca="false">IF(AND(A184&lt;&gt;"",I184&lt;&gt;""),ROUND((I184-A184)*1440,0),"")</f>
        <v/>
      </c>
      <c r="K184" s="17"/>
      <c r="L184" s="8" t="str">
        <f aca="true">IF(K184="","",TODAY()-K184)</f>
        <v/>
      </c>
      <c r="M184" s="9"/>
      <c r="N184" s="17"/>
      <c r="O184" s="18"/>
      <c r="P184" s="9"/>
      <c r="Q184" s="17"/>
      <c r="R184" s="8" t="str">
        <f aca="true">IF(AND(N184&lt;&gt;"",N184&lt;TODAY(),G184&lt;&gt;"5. فاز",G184&lt;&gt;"6. خسر"),"متأخر","")</f>
        <v/>
      </c>
      <c r="S184" s="9"/>
      <c r="T184" s="9"/>
      <c r="U184" s="9"/>
      <c r="V184" s="9"/>
    </row>
    <row r="185" customFormat="false" ht="15" hidden="false" customHeight="false" outlineLevel="0" collapsed="false">
      <c r="A185" s="16"/>
      <c r="B185" s="9"/>
      <c r="C185" s="9"/>
      <c r="D185" s="9"/>
      <c r="E185" s="9"/>
      <c r="F185" s="9"/>
      <c r="G185" s="9"/>
      <c r="H185" s="9"/>
      <c r="I185" s="16"/>
      <c r="J185" s="8" t="str">
        <f aca="false">IF(AND(A185&lt;&gt;"",I185&lt;&gt;""),ROUND((I185-A185)*1440,0),"")</f>
        <v/>
      </c>
      <c r="K185" s="17"/>
      <c r="L185" s="8" t="str">
        <f aca="true">IF(K185="","",TODAY()-K185)</f>
        <v/>
      </c>
      <c r="M185" s="9"/>
      <c r="N185" s="17"/>
      <c r="O185" s="18"/>
      <c r="P185" s="9"/>
      <c r="Q185" s="17"/>
      <c r="R185" s="8" t="str">
        <f aca="true">IF(AND(N185&lt;&gt;"",N185&lt;TODAY(),G185&lt;&gt;"5. فاز",G185&lt;&gt;"6. خسر"),"متأخر","")</f>
        <v/>
      </c>
      <c r="S185" s="9"/>
      <c r="T185" s="9"/>
      <c r="U185" s="9"/>
      <c r="V185" s="9"/>
    </row>
    <row r="186" customFormat="false" ht="15" hidden="false" customHeight="false" outlineLevel="0" collapsed="false">
      <c r="A186" s="16"/>
      <c r="B186" s="9"/>
      <c r="C186" s="9"/>
      <c r="D186" s="9"/>
      <c r="E186" s="9"/>
      <c r="F186" s="9"/>
      <c r="G186" s="9"/>
      <c r="H186" s="9"/>
      <c r="I186" s="16"/>
      <c r="J186" s="8" t="str">
        <f aca="false">IF(AND(A186&lt;&gt;"",I186&lt;&gt;""),ROUND((I186-A186)*1440,0),"")</f>
        <v/>
      </c>
      <c r="K186" s="17"/>
      <c r="L186" s="8" t="str">
        <f aca="true">IF(K186="","",TODAY()-K186)</f>
        <v/>
      </c>
      <c r="M186" s="9"/>
      <c r="N186" s="17"/>
      <c r="O186" s="18"/>
      <c r="P186" s="9"/>
      <c r="Q186" s="17"/>
      <c r="R186" s="8" t="str">
        <f aca="true">IF(AND(N186&lt;&gt;"",N186&lt;TODAY(),G186&lt;&gt;"5. فاز",G186&lt;&gt;"6. خسر"),"متأخر","")</f>
        <v/>
      </c>
      <c r="S186" s="9"/>
      <c r="T186" s="9"/>
      <c r="U186" s="9"/>
      <c r="V186" s="9"/>
    </row>
    <row r="187" customFormat="false" ht="15" hidden="false" customHeight="false" outlineLevel="0" collapsed="false">
      <c r="A187" s="16"/>
      <c r="B187" s="9"/>
      <c r="C187" s="9"/>
      <c r="D187" s="9"/>
      <c r="E187" s="9"/>
      <c r="F187" s="9"/>
      <c r="G187" s="9"/>
      <c r="H187" s="9"/>
      <c r="I187" s="16"/>
      <c r="J187" s="8" t="str">
        <f aca="false">IF(AND(A187&lt;&gt;"",I187&lt;&gt;""),ROUND((I187-A187)*1440,0),"")</f>
        <v/>
      </c>
      <c r="K187" s="17"/>
      <c r="L187" s="8" t="str">
        <f aca="true">IF(K187="","",TODAY()-K187)</f>
        <v/>
      </c>
      <c r="M187" s="9"/>
      <c r="N187" s="17"/>
      <c r="O187" s="18"/>
      <c r="P187" s="9"/>
      <c r="Q187" s="17"/>
      <c r="R187" s="8" t="str">
        <f aca="true">IF(AND(N187&lt;&gt;"",N187&lt;TODAY(),G187&lt;&gt;"5. فاز",G187&lt;&gt;"6. خسر"),"متأخر","")</f>
        <v/>
      </c>
      <c r="S187" s="9"/>
      <c r="T187" s="9"/>
      <c r="U187" s="9"/>
      <c r="V187" s="9"/>
    </row>
    <row r="188" customFormat="false" ht="15" hidden="false" customHeight="false" outlineLevel="0" collapsed="false">
      <c r="A188" s="16"/>
      <c r="B188" s="9"/>
      <c r="C188" s="9"/>
      <c r="D188" s="9"/>
      <c r="E188" s="9"/>
      <c r="F188" s="9"/>
      <c r="G188" s="9"/>
      <c r="H188" s="9"/>
      <c r="I188" s="16"/>
      <c r="J188" s="8" t="str">
        <f aca="false">IF(AND(A188&lt;&gt;"",I188&lt;&gt;""),ROUND((I188-A188)*1440,0),"")</f>
        <v/>
      </c>
      <c r="K188" s="17"/>
      <c r="L188" s="8" t="str">
        <f aca="true">IF(K188="","",TODAY()-K188)</f>
        <v/>
      </c>
      <c r="M188" s="9"/>
      <c r="N188" s="17"/>
      <c r="O188" s="18"/>
      <c r="P188" s="9"/>
      <c r="Q188" s="17"/>
      <c r="R188" s="8" t="str">
        <f aca="true">IF(AND(N188&lt;&gt;"",N188&lt;TODAY(),G188&lt;&gt;"5. فاز",G188&lt;&gt;"6. خسر"),"متأخر","")</f>
        <v/>
      </c>
      <c r="S188" s="9"/>
      <c r="T188" s="9"/>
      <c r="U188" s="9"/>
      <c r="V188" s="9"/>
    </row>
    <row r="189" customFormat="false" ht="15" hidden="false" customHeight="false" outlineLevel="0" collapsed="false">
      <c r="A189" s="16"/>
      <c r="B189" s="9"/>
      <c r="C189" s="9"/>
      <c r="D189" s="9"/>
      <c r="E189" s="9"/>
      <c r="F189" s="9"/>
      <c r="G189" s="9"/>
      <c r="H189" s="9"/>
      <c r="I189" s="16"/>
      <c r="J189" s="8" t="str">
        <f aca="false">IF(AND(A189&lt;&gt;"",I189&lt;&gt;""),ROUND((I189-A189)*1440,0),"")</f>
        <v/>
      </c>
      <c r="K189" s="17"/>
      <c r="L189" s="8" t="str">
        <f aca="true">IF(K189="","",TODAY()-K189)</f>
        <v/>
      </c>
      <c r="M189" s="9"/>
      <c r="N189" s="17"/>
      <c r="O189" s="18"/>
      <c r="P189" s="9"/>
      <c r="Q189" s="17"/>
      <c r="R189" s="8" t="str">
        <f aca="true">IF(AND(N189&lt;&gt;"",N189&lt;TODAY(),G189&lt;&gt;"5. فاز",G189&lt;&gt;"6. خسر"),"متأخر","")</f>
        <v/>
      </c>
      <c r="S189" s="9"/>
      <c r="T189" s="9"/>
      <c r="U189" s="9"/>
      <c r="V189" s="9"/>
    </row>
    <row r="190" customFormat="false" ht="15" hidden="false" customHeight="false" outlineLevel="0" collapsed="false">
      <c r="A190" s="16"/>
      <c r="B190" s="9"/>
      <c r="C190" s="9"/>
      <c r="D190" s="9"/>
      <c r="E190" s="9"/>
      <c r="F190" s="9"/>
      <c r="G190" s="9"/>
      <c r="H190" s="9"/>
      <c r="I190" s="16"/>
      <c r="J190" s="8" t="str">
        <f aca="false">IF(AND(A190&lt;&gt;"",I190&lt;&gt;""),ROUND((I190-A190)*1440,0),"")</f>
        <v/>
      </c>
      <c r="K190" s="17"/>
      <c r="L190" s="8" t="str">
        <f aca="true">IF(K190="","",TODAY()-K190)</f>
        <v/>
      </c>
      <c r="M190" s="9"/>
      <c r="N190" s="17"/>
      <c r="O190" s="18"/>
      <c r="P190" s="9"/>
      <c r="Q190" s="17"/>
      <c r="R190" s="8" t="str">
        <f aca="true">IF(AND(N190&lt;&gt;"",N190&lt;TODAY(),G190&lt;&gt;"5. فاز",G190&lt;&gt;"6. خسر"),"متأخر","")</f>
        <v/>
      </c>
      <c r="S190" s="9"/>
      <c r="T190" s="9"/>
      <c r="U190" s="9"/>
      <c r="V190" s="9"/>
    </row>
    <row r="191" customFormat="false" ht="15" hidden="false" customHeight="false" outlineLevel="0" collapsed="false">
      <c r="A191" s="16"/>
      <c r="B191" s="9"/>
      <c r="C191" s="9"/>
      <c r="D191" s="9"/>
      <c r="E191" s="9"/>
      <c r="F191" s="9"/>
      <c r="G191" s="9"/>
      <c r="H191" s="9"/>
      <c r="I191" s="16"/>
      <c r="J191" s="8" t="str">
        <f aca="false">IF(AND(A191&lt;&gt;"",I191&lt;&gt;""),ROUND((I191-A191)*1440,0),"")</f>
        <v/>
      </c>
      <c r="K191" s="17"/>
      <c r="L191" s="8" t="str">
        <f aca="true">IF(K191="","",TODAY()-K191)</f>
        <v/>
      </c>
      <c r="M191" s="9"/>
      <c r="N191" s="17"/>
      <c r="O191" s="18"/>
      <c r="P191" s="9"/>
      <c r="Q191" s="17"/>
      <c r="R191" s="8" t="str">
        <f aca="true">IF(AND(N191&lt;&gt;"",N191&lt;TODAY(),G191&lt;&gt;"5. فاز",G191&lt;&gt;"6. خسر"),"متأخر","")</f>
        <v/>
      </c>
      <c r="S191" s="9"/>
      <c r="T191" s="9"/>
      <c r="U191" s="9"/>
      <c r="V191" s="9"/>
    </row>
    <row r="192" customFormat="false" ht="15" hidden="false" customHeight="false" outlineLevel="0" collapsed="false">
      <c r="A192" s="16"/>
      <c r="B192" s="9"/>
      <c r="C192" s="9"/>
      <c r="D192" s="9"/>
      <c r="E192" s="9"/>
      <c r="F192" s="9"/>
      <c r="G192" s="9"/>
      <c r="H192" s="9"/>
      <c r="I192" s="16"/>
      <c r="J192" s="8" t="str">
        <f aca="false">IF(AND(A192&lt;&gt;"",I192&lt;&gt;""),ROUND((I192-A192)*1440,0),"")</f>
        <v/>
      </c>
      <c r="K192" s="17"/>
      <c r="L192" s="8" t="str">
        <f aca="true">IF(K192="","",TODAY()-K192)</f>
        <v/>
      </c>
      <c r="M192" s="9"/>
      <c r="N192" s="17"/>
      <c r="O192" s="18"/>
      <c r="P192" s="9"/>
      <c r="Q192" s="17"/>
      <c r="R192" s="8" t="str">
        <f aca="true">IF(AND(N192&lt;&gt;"",N192&lt;TODAY(),G192&lt;&gt;"5. فاز",G192&lt;&gt;"6. خسر"),"متأخر","")</f>
        <v/>
      </c>
      <c r="S192" s="9"/>
      <c r="T192" s="9"/>
      <c r="U192" s="9"/>
      <c r="V192" s="9"/>
    </row>
    <row r="193" customFormat="false" ht="15" hidden="false" customHeight="false" outlineLevel="0" collapsed="false">
      <c r="A193" s="16"/>
      <c r="B193" s="9"/>
      <c r="C193" s="9"/>
      <c r="D193" s="9"/>
      <c r="E193" s="9"/>
      <c r="F193" s="9"/>
      <c r="G193" s="9"/>
      <c r="H193" s="9"/>
      <c r="I193" s="16"/>
      <c r="J193" s="8" t="str">
        <f aca="false">IF(AND(A193&lt;&gt;"",I193&lt;&gt;""),ROUND((I193-A193)*1440,0),"")</f>
        <v/>
      </c>
      <c r="K193" s="17"/>
      <c r="L193" s="8" t="str">
        <f aca="true">IF(K193="","",TODAY()-K193)</f>
        <v/>
      </c>
      <c r="M193" s="9"/>
      <c r="N193" s="17"/>
      <c r="O193" s="18"/>
      <c r="P193" s="9"/>
      <c r="Q193" s="17"/>
      <c r="R193" s="8" t="str">
        <f aca="true">IF(AND(N193&lt;&gt;"",N193&lt;TODAY(),G193&lt;&gt;"5. فاز",G193&lt;&gt;"6. خسر"),"متأخر","")</f>
        <v/>
      </c>
      <c r="S193" s="9"/>
      <c r="T193" s="9"/>
      <c r="U193" s="9"/>
      <c r="V193" s="9"/>
    </row>
    <row r="194" customFormat="false" ht="15" hidden="false" customHeight="false" outlineLevel="0" collapsed="false">
      <c r="A194" s="16"/>
      <c r="B194" s="9"/>
      <c r="C194" s="9"/>
      <c r="D194" s="9"/>
      <c r="E194" s="9"/>
      <c r="F194" s="9"/>
      <c r="G194" s="9"/>
      <c r="H194" s="9"/>
      <c r="I194" s="16"/>
      <c r="J194" s="8" t="str">
        <f aca="false">IF(AND(A194&lt;&gt;"",I194&lt;&gt;""),ROUND((I194-A194)*1440,0),"")</f>
        <v/>
      </c>
      <c r="K194" s="17"/>
      <c r="L194" s="8" t="str">
        <f aca="true">IF(K194="","",TODAY()-K194)</f>
        <v/>
      </c>
      <c r="M194" s="9"/>
      <c r="N194" s="17"/>
      <c r="O194" s="18"/>
      <c r="P194" s="9"/>
      <c r="Q194" s="17"/>
      <c r="R194" s="8" t="str">
        <f aca="true">IF(AND(N194&lt;&gt;"",N194&lt;TODAY(),G194&lt;&gt;"5. فاز",G194&lt;&gt;"6. خسر"),"متأخر","")</f>
        <v/>
      </c>
      <c r="S194" s="9"/>
      <c r="T194" s="9"/>
      <c r="U194" s="9"/>
      <c r="V194" s="9"/>
    </row>
    <row r="195" customFormat="false" ht="15" hidden="false" customHeight="false" outlineLevel="0" collapsed="false">
      <c r="A195" s="16"/>
      <c r="B195" s="9"/>
      <c r="C195" s="9"/>
      <c r="D195" s="9"/>
      <c r="E195" s="9"/>
      <c r="F195" s="9"/>
      <c r="G195" s="9"/>
      <c r="H195" s="9"/>
      <c r="I195" s="16"/>
      <c r="J195" s="8" t="str">
        <f aca="false">IF(AND(A195&lt;&gt;"",I195&lt;&gt;""),ROUND((I195-A195)*1440,0),"")</f>
        <v/>
      </c>
      <c r="K195" s="17"/>
      <c r="L195" s="8" t="str">
        <f aca="true">IF(K195="","",TODAY()-K195)</f>
        <v/>
      </c>
      <c r="M195" s="9"/>
      <c r="N195" s="17"/>
      <c r="O195" s="18"/>
      <c r="P195" s="9"/>
      <c r="Q195" s="17"/>
      <c r="R195" s="8" t="str">
        <f aca="true">IF(AND(N195&lt;&gt;"",N195&lt;TODAY(),G195&lt;&gt;"5. فاز",G195&lt;&gt;"6. خسر"),"متأخر","")</f>
        <v/>
      </c>
      <c r="S195" s="9"/>
      <c r="T195" s="9"/>
      <c r="U195" s="9"/>
      <c r="V195" s="9"/>
    </row>
    <row r="196" customFormat="false" ht="15" hidden="false" customHeight="false" outlineLevel="0" collapsed="false">
      <c r="A196" s="16"/>
      <c r="B196" s="9"/>
      <c r="C196" s="9"/>
      <c r="D196" s="9"/>
      <c r="E196" s="9"/>
      <c r="F196" s="9"/>
      <c r="G196" s="9"/>
      <c r="H196" s="9"/>
      <c r="I196" s="16"/>
      <c r="J196" s="8" t="str">
        <f aca="false">IF(AND(A196&lt;&gt;"",I196&lt;&gt;""),ROUND((I196-A196)*1440,0),"")</f>
        <v/>
      </c>
      <c r="K196" s="17"/>
      <c r="L196" s="8" t="str">
        <f aca="true">IF(K196="","",TODAY()-K196)</f>
        <v/>
      </c>
      <c r="M196" s="9"/>
      <c r="N196" s="17"/>
      <c r="O196" s="18"/>
      <c r="P196" s="9"/>
      <c r="Q196" s="17"/>
      <c r="R196" s="8" t="str">
        <f aca="true">IF(AND(N196&lt;&gt;"",N196&lt;TODAY(),G196&lt;&gt;"5. فاز",G196&lt;&gt;"6. خسر"),"متأخر","")</f>
        <v/>
      </c>
      <c r="S196" s="9"/>
      <c r="T196" s="9"/>
      <c r="U196" s="9"/>
      <c r="V196" s="9"/>
    </row>
    <row r="197" customFormat="false" ht="15" hidden="false" customHeight="false" outlineLevel="0" collapsed="false">
      <c r="A197" s="16"/>
      <c r="B197" s="9"/>
      <c r="C197" s="9"/>
      <c r="D197" s="9"/>
      <c r="E197" s="9"/>
      <c r="F197" s="9"/>
      <c r="G197" s="9"/>
      <c r="H197" s="9"/>
      <c r="I197" s="16"/>
      <c r="J197" s="8" t="str">
        <f aca="false">IF(AND(A197&lt;&gt;"",I197&lt;&gt;""),ROUND((I197-A197)*1440,0),"")</f>
        <v/>
      </c>
      <c r="K197" s="17"/>
      <c r="L197" s="8" t="str">
        <f aca="true">IF(K197="","",TODAY()-K197)</f>
        <v/>
      </c>
      <c r="M197" s="9"/>
      <c r="N197" s="17"/>
      <c r="O197" s="18"/>
      <c r="P197" s="9"/>
      <c r="Q197" s="17"/>
      <c r="R197" s="8" t="str">
        <f aca="true">IF(AND(N197&lt;&gt;"",N197&lt;TODAY(),G197&lt;&gt;"5. فاز",G197&lt;&gt;"6. خسر"),"متأخر","")</f>
        <v/>
      </c>
      <c r="S197" s="9"/>
      <c r="T197" s="9"/>
      <c r="U197" s="9"/>
      <c r="V197" s="9"/>
    </row>
    <row r="198" customFormat="false" ht="15" hidden="false" customHeight="false" outlineLevel="0" collapsed="false">
      <c r="A198" s="16"/>
      <c r="B198" s="9"/>
      <c r="C198" s="9"/>
      <c r="D198" s="9"/>
      <c r="E198" s="9"/>
      <c r="F198" s="9"/>
      <c r="G198" s="9"/>
      <c r="H198" s="9"/>
      <c r="I198" s="16"/>
      <c r="J198" s="8" t="str">
        <f aca="false">IF(AND(A198&lt;&gt;"",I198&lt;&gt;""),ROUND((I198-A198)*1440,0),"")</f>
        <v/>
      </c>
      <c r="K198" s="17"/>
      <c r="L198" s="8" t="str">
        <f aca="true">IF(K198="","",TODAY()-K198)</f>
        <v/>
      </c>
      <c r="M198" s="9"/>
      <c r="N198" s="17"/>
      <c r="O198" s="18"/>
      <c r="P198" s="9"/>
      <c r="Q198" s="17"/>
      <c r="R198" s="8" t="str">
        <f aca="true">IF(AND(N198&lt;&gt;"",N198&lt;TODAY(),G198&lt;&gt;"5. فاز",G198&lt;&gt;"6. خسر"),"متأخر","")</f>
        <v/>
      </c>
      <c r="S198" s="9"/>
      <c r="T198" s="9"/>
      <c r="U198" s="9"/>
      <c r="V198" s="9"/>
    </row>
    <row r="199" customFormat="false" ht="15" hidden="false" customHeight="false" outlineLevel="0" collapsed="false">
      <c r="A199" s="16"/>
      <c r="B199" s="9"/>
      <c r="C199" s="9"/>
      <c r="D199" s="9"/>
      <c r="E199" s="9"/>
      <c r="F199" s="9"/>
      <c r="G199" s="9"/>
      <c r="H199" s="9"/>
      <c r="I199" s="16"/>
      <c r="J199" s="8" t="str">
        <f aca="false">IF(AND(A199&lt;&gt;"",I199&lt;&gt;""),ROUND((I199-A199)*1440,0),"")</f>
        <v/>
      </c>
      <c r="K199" s="17"/>
      <c r="L199" s="8" t="str">
        <f aca="true">IF(K199="","",TODAY()-K199)</f>
        <v/>
      </c>
      <c r="M199" s="9"/>
      <c r="N199" s="17"/>
      <c r="O199" s="18"/>
      <c r="P199" s="9"/>
      <c r="Q199" s="17"/>
      <c r="R199" s="8" t="str">
        <f aca="true">IF(AND(N199&lt;&gt;"",N199&lt;TODAY(),G199&lt;&gt;"5. فاز",G199&lt;&gt;"6. خسر"),"متأخر","")</f>
        <v/>
      </c>
      <c r="S199" s="9"/>
      <c r="T199" s="9"/>
      <c r="U199" s="9"/>
      <c r="V199" s="9"/>
    </row>
    <row r="200" customFormat="false" ht="15" hidden="false" customHeight="false" outlineLevel="0" collapsed="false">
      <c r="A200" s="16"/>
      <c r="B200" s="9"/>
      <c r="C200" s="9"/>
      <c r="D200" s="9"/>
      <c r="E200" s="9"/>
      <c r="F200" s="9"/>
      <c r="G200" s="9"/>
      <c r="H200" s="9"/>
      <c r="I200" s="16"/>
      <c r="J200" s="8" t="str">
        <f aca="false">IF(AND(A200&lt;&gt;"",I200&lt;&gt;""),ROUND((I200-A200)*1440,0),"")</f>
        <v/>
      </c>
      <c r="K200" s="17"/>
      <c r="L200" s="8" t="str">
        <f aca="true">IF(K200="","",TODAY()-K200)</f>
        <v/>
      </c>
      <c r="M200" s="9"/>
      <c r="N200" s="17"/>
      <c r="O200" s="18"/>
      <c r="P200" s="9"/>
      <c r="Q200" s="17"/>
      <c r="R200" s="8" t="str">
        <f aca="true">IF(AND(N200&lt;&gt;"",N200&lt;TODAY(),G200&lt;&gt;"5. فاز",G200&lt;&gt;"6. خسر"),"متأخر","")</f>
        <v/>
      </c>
      <c r="S200" s="9"/>
      <c r="T200" s="9"/>
      <c r="U200" s="9"/>
      <c r="V200" s="9"/>
    </row>
    <row r="201" customFormat="false" ht="15" hidden="false" customHeight="false" outlineLevel="0" collapsed="false">
      <c r="A201" s="16"/>
      <c r="B201" s="9"/>
      <c r="C201" s="9"/>
      <c r="D201" s="9"/>
      <c r="E201" s="9"/>
      <c r="F201" s="9"/>
      <c r="G201" s="9"/>
      <c r="H201" s="9"/>
      <c r="I201" s="16"/>
      <c r="J201" s="8" t="str">
        <f aca="false">IF(AND(A201&lt;&gt;"",I201&lt;&gt;""),ROUND((I201-A201)*1440,0),"")</f>
        <v/>
      </c>
      <c r="K201" s="17"/>
      <c r="L201" s="8" t="str">
        <f aca="true">IF(K201="","",TODAY()-K201)</f>
        <v/>
      </c>
      <c r="M201" s="9"/>
      <c r="N201" s="17"/>
      <c r="O201" s="18"/>
      <c r="P201" s="9"/>
      <c r="Q201" s="17"/>
      <c r="R201" s="8" t="str">
        <f aca="true">IF(AND(N201&lt;&gt;"",N201&lt;TODAY(),G201&lt;&gt;"5. فاز",G201&lt;&gt;"6. خسر"),"متأخر","")</f>
        <v/>
      </c>
      <c r="S201" s="9"/>
      <c r="T201" s="9"/>
      <c r="U201" s="9"/>
      <c r="V201" s="9"/>
    </row>
  </sheetData>
  <conditionalFormatting sqref="A2:V201">
    <cfRule type="expression" priority="2" aboveAverage="0" equalAverage="0" bottom="0" percent="0" rank="0" text="" dxfId="0">
      <formula>$R2="متأخر"</formula>
    </cfRule>
  </conditionalFormatting>
  <dataValidations count="6">
    <dataValidation allowBlank="true" errorStyle="stop" operator="between" showDropDown="false" showErrorMessage="false" showInputMessage="false" sqref="D2:D201" type="list">
      <formula1>المراحل!$C$11:$C$20</formula1>
      <formula2>0</formula2>
    </dataValidation>
    <dataValidation allowBlank="true" errorStyle="stop" operator="between" showDropDown="false" showErrorMessage="false" showInputMessage="false" sqref="G2:G201" type="list">
      <formula1>المراحل!$A$2:$A$7</formula1>
      <formula2>0</formula2>
    </dataValidation>
    <dataValidation allowBlank="true" errorStyle="stop" operator="between" showDropDown="false" showErrorMessage="false" showInputMessage="false" sqref="P2:P201" type="list">
      <formula1>المراحل!$A$11:$A$18</formula1>
      <formula2>0</formula2>
    </dataValidation>
    <dataValidation allowBlank="true" errorStyle="stop" operator="between" showDropDown="false" showErrorMessage="false" showInputMessage="false" sqref="T2:T201" type="list">
      <formula1>"نعم,لا"</formula1>
      <formula2>0</formula2>
    </dataValidation>
    <dataValidation allowBlank="true" errorStyle="stop" operator="between" showDropDown="false" showErrorMessage="false" showInputMessage="false" sqref="U2:U201" type="list">
      <formula1>"نعم,لا"</formula1>
      <formula2>0</formula2>
    </dataValidation>
    <dataValidation allowBlank="true" errorStyle="stop" operator="between" showDropDown="false" showErrorMessage="false" showInputMessage="false" sqref="V2:V201" type="list">
      <formula1>"نعم,لا"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7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7" min="1" style="0" width="22"/>
  </cols>
  <sheetData>
    <row r="1" customFormat="false" ht="17.15" hidden="false" customHeight="false" outlineLevel="0" collapsed="false">
      <c r="A1" s="19" t="s">
        <v>83</v>
      </c>
    </row>
    <row r="3" customFormat="false" ht="26.85" hidden="false" customHeight="false" outlineLevel="0" collapsed="false">
      <c r="A3" s="20" t="s">
        <v>56</v>
      </c>
      <c r="B3" s="20" t="s">
        <v>84</v>
      </c>
      <c r="C3" s="20" t="s">
        <v>85</v>
      </c>
      <c r="D3" s="20" t="s">
        <v>86</v>
      </c>
      <c r="E3" s="20" t="s">
        <v>87</v>
      </c>
      <c r="F3" s="20" t="s">
        <v>88</v>
      </c>
      <c r="G3" s="20" t="s">
        <v>89</v>
      </c>
    </row>
    <row r="4" customFormat="false" ht="15" hidden="false" customHeight="false" outlineLevel="0" collapsed="false">
      <c r="A4" s="8" t="s">
        <v>37</v>
      </c>
      <c r="B4" s="8" t="n">
        <f aca="false">COUNTIFS(العملاء!$D$2:$D$201,$A4)</f>
        <v>0</v>
      </c>
      <c r="C4" s="8" t="n">
        <f aca="false">COUNTIFS(العملاء!$D$2:$D$201,$A4,العملاء!$G$2:$G$201,"3. مؤهل")+COUNTIFS(العملاء!$D$2:$D$201,$A4,العملاء!$G$2:$G$201,"4. عرض سعر / موعد")+COUNTIFS(العملاء!$D$2:$D$201,$A4,العملاء!$G$2:$G$201,"5. فاز")</f>
        <v>0</v>
      </c>
      <c r="D4" s="8" t="n">
        <f aca="false">COUNTIFS(العملاء!$D$2:$D$201,$A4,العملاء!$G$2:$G$201,"5. فاز")</f>
        <v>0</v>
      </c>
      <c r="E4" s="21" t="n">
        <f aca="false">IFERROR(D4/B4,0)</f>
        <v>0</v>
      </c>
      <c r="F4" s="22" t="n">
        <f aca="false">SUMIFS(العملاء!$O$2:$O$201,العملاء!$D$2:$D$201,$A4,العملاء!$G$2:$G$201,"5. فاز")</f>
        <v>0</v>
      </c>
      <c r="G4" s="23" t="str">
        <f aca="false">IFERROR(AVERAGEIFS(العملاء!$J$2:$J$201,العملاء!$D$2:$D$201,$A4),"")</f>
        <v/>
      </c>
    </row>
    <row r="5" customFormat="false" ht="15" hidden="false" customHeight="false" outlineLevel="0" collapsed="false">
      <c r="A5" s="8" t="s">
        <v>39</v>
      </c>
      <c r="B5" s="8" t="n">
        <f aca="false">COUNTIFS(العملاء!$D$2:$D$201,$A5)</f>
        <v>1</v>
      </c>
      <c r="C5" s="8" t="n">
        <f aca="false">COUNTIFS(العملاء!$D$2:$D$201,$A5,العملاء!$G$2:$G$201,"3. مؤهل")+COUNTIFS(العملاء!$D$2:$D$201,$A5,العملاء!$G$2:$G$201,"4. عرض سعر / موعد")+COUNTIFS(العملاء!$D$2:$D$201,$A5,العملاء!$G$2:$G$201,"5. فاز")</f>
        <v>1</v>
      </c>
      <c r="D5" s="8" t="n">
        <f aca="false">COUNTIFS(العملاء!$D$2:$D$201,$A5,العملاء!$G$2:$G$201,"5. فاز")</f>
        <v>0</v>
      </c>
      <c r="E5" s="21" t="n">
        <f aca="false">IFERROR(D5/B5,0)</f>
        <v>0</v>
      </c>
      <c r="F5" s="22" t="n">
        <f aca="false">SUMIFS(العملاء!$O$2:$O$201,العملاء!$D$2:$D$201,$A5,العملاء!$G$2:$G$201,"5. فاز")</f>
        <v>0</v>
      </c>
      <c r="G5" s="23" t="n">
        <f aca="false">IFERROR(AVERAGEIFS(العملاء!$J$2:$J$201,العملاء!$D$2:$D$201,$A5),"")</f>
        <v>12</v>
      </c>
    </row>
    <row r="6" customFormat="false" ht="15" hidden="false" customHeight="false" outlineLevel="0" collapsed="false">
      <c r="A6" s="8" t="s">
        <v>41</v>
      </c>
      <c r="B6" s="8" t="n">
        <f aca="false">COUNTIFS(العملاء!$D$2:$D$201,$A6)</f>
        <v>0</v>
      </c>
      <c r="C6" s="8" t="n">
        <f aca="false">COUNTIFS(العملاء!$D$2:$D$201,$A6,العملاء!$G$2:$G$201,"3. مؤهل")+COUNTIFS(العملاء!$D$2:$D$201,$A6,العملاء!$G$2:$G$201,"4. عرض سعر / موعد")+COUNTIFS(العملاء!$D$2:$D$201,$A6,العملاء!$G$2:$G$201,"5. فاز")</f>
        <v>0</v>
      </c>
      <c r="D6" s="8" t="n">
        <f aca="false">COUNTIFS(العملاء!$D$2:$D$201,$A6,العملاء!$G$2:$G$201,"5. فاز")</f>
        <v>0</v>
      </c>
      <c r="E6" s="21" t="n">
        <f aca="false">IFERROR(D6/B6,0)</f>
        <v>0</v>
      </c>
      <c r="F6" s="22" t="n">
        <f aca="false">SUMIFS(العملاء!$O$2:$O$201,العملاء!$D$2:$D$201,$A6,العملاء!$G$2:$G$201,"5. فاز")</f>
        <v>0</v>
      </c>
      <c r="G6" s="23" t="str">
        <f aca="false">IFERROR(AVERAGEIFS(العملاء!$J$2:$J$201,العملاء!$D$2:$D$201,$A6),"")</f>
        <v/>
      </c>
    </row>
    <row r="7" customFormat="false" ht="15" hidden="false" customHeight="false" outlineLevel="0" collapsed="false">
      <c r="A7" s="8" t="s">
        <v>43</v>
      </c>
      <c r="B7" s="8" t="n">
        <f aca="false">COUNTIFS(العملاء!$D$2:$D$201,$A7)</f>
        <v>1</v>
      </c>
      <c r="C7" s="8" t="n">
        <f aca="false">COUNTIFS(العملاء!$D$2:$D$201,$A7,العملاء!$G$2:$G$201,"3. مؤهل")+COUNTIFS(العملاء!$D$2:$D$201,$A7,العملاء!$G$2:$G$201,"4. عرض سعر / موعد")+COUNTIFS(العملاء!$D$2:$D$201,$A7,العملاء!$G$2:$G$201,"5. فاز")</f>
        <v>0</v>
      </c>
      <c r="D7" s="8" t="n">
        <f aca="false">COUNTIFS(العملاء!$D$2:$D$201,$A7,العملاء!$G$2:$G$201,"5. فاز")</f>
        <v>0</v>
      </c>
      <c r="E7" s="21" t="n">
        <f aca="false">IFERROR(D7/B7,0)</f>
        <v>0</v>
      </c>
      <c r="F7" s="22" t="n">
        <f aca="false">SUMIFS(العملاء!$O$2:$O$201,العملاء!$D$2:$D$201,$A7,العملاء!$G$2:$G$201,"5. فاز")</f>
        <v>0</v>
      </c>
      <c r="G7" s="23" t="n">
        <f aca="false">IFERROR(AVERAGEIFS(العملاء!$J$2:$J$201,العملاء!$D$2:$D$201,$A7),"")</f>
        <v>682</v>
      </c>
    </row>
    <row r="8" customFormat="false" ht="15" hidden="false" customHeight="false" outlineLevel="0" collapsed="false">
      <c r="A8" s="8" t="s">
        <v>45</v>
      </c>
      <c r="B8" s="8" t="n">
        <f aca="false">COUNTIFS(العملاء!$D$2:$D$201,$A8)</f>
        <v>0</v>
      </c>
      <c r="C8" s="8" t="n">
        <f aca="false">COUNTIFS(العملاء!$D$2:$D$201,$A8,العملاء!$G$2:$G$201,"3. مؤهل")+COUNTIFS(العملاء!$D$2:$D$201,$A8,العملاء!$G$2:$G$201,"4. عرض سعر / موعد")+COUNTIFS(العملاء!$D$2:$D$201,$A8,العملاء!$G$2:$G$201,"5. فاز")</f>
        <v>0</v>
      </c>
      <c r="D8" s="8" t="n">
        <f aca="false">COUNTIFS(العملاء!$D$2:$D$201,$A8,العملاء!$G$2:$G$201,"5. فاز")</f>
        <v>0</v>
      </c>
      <c r="E8" s="21" t="n">
        <f aca="false">IFERROR(D8/B8,0)</f>
        <v>0</v>
      </c>
      <c r="F8" s="22" t="n">
        <f aca="false">SUMIFS(العملاء!$O$2:$O$201,العملاء!$D$2:$D$201,$A8,العملاء!$G$2:$G$201,"5. فاز")</f>
        <v>0</v>
      </c>
      <c r="G8" s="23" t="str">
        <f aca="false">IFERROR(AVERAGEIFS(العملاء!$J$2:$J$201,العملاء!$D$2:$D$201,$A8),"")</f>
        <v/>
      </c>
    </row>
    <row r="9" customFormat="false" ht="15" hidden="false" customHeight="false" outlineLevel="0" collapsed="false">
      <c r="A9" s="8" t="s">
        <v>47</v>
      </c>
      <c r="B9" s="8" t="n">
        <f aca="false">COUNTIFS(العملاء!$D$2:$D$201,$A9)</f>
        <v>0</v>
      </c>
      <c r="C9" s="8" t="n">
        <f aca="false">COUNTIFS(العملاء!$D$2:$D$201,$A9,العملاء!$G$2:$G$201,"3. مؤهل")+COUNTIFS(العملاء!$D$2:$D$201,$A9,العملاء!$G$2:$G$201,"4. عرض سعر / موعد")+COUNTIFS(العملاء!$D$2:$D$201,$A9,العملاء!$G$2:$G$201,"5. فاز")</f>
        <v>0</v>
      </c>
      <c r="D9" s="8" t="n">
        <f aca="false">COUNTIFS(العملاء!$D$2:$D$201,$A9,العملاء!$G$2:$G$201,"5. فاز")</f>
        <v>0</v>
      </c>
      <c r="E9" s="21" t="n">
        <f aca="false">IFERROR(D9/B9,0)</f>
        <v>0</v>
      </c>
      <c r="F9" s="22" t="n">
        <f aca="false">SUMIFS(العملاء!$O$2:$O$201,العملاء!$D$2:$D$201,$A9,العملاء!$G$2:$G$201,"5. فاز")</f>
        <v>0</v>
      </c>
      <c r="G9" s="23" t="str">
        <f aca="false">IFERROR(AVERAGEIFS(العملاء!$J$2:$J$201,العملاء!$D$2:$D$201,$A9),"")</f>
        <v/>
      </c>
    </row>
    <row r="10" customFormat="false" ht="15" hidden="false" customHeight="false" outlineLevel="0" collapsed="false">
      <c r="A10" s="8" t="s">
        <v>49</v>
      </c>
      <c r="B10" s="8" t="n">
        <f aca="false">COUNTIFS(العملاء!$D$2:$D$201,$A10)</f>
        <v>0</v>
      </c>
      <c r="C10" s="8" t="n">
        <f aca="false">COUNTIFS(العملاء!$D$2:$D$201,$A10,العملاء!$G$2:$G$201,"3. مؤهل")+COUNTIFS(العملاء!$D$2:$D$201,$A10,العملاء!$G$2:$G$201,"4. عرض سعر / موعد")+COUNTIFS(العملاء!$D$2:$D$201,$A10,العملاء!$G$2:$G$201,"5. فاز")</f>
        <v>0</v>
      </c>
      <c r="D10" s="8" t="n">
        <f aca="false">COUNTIFS(العملاء!$D$2:$D$201,$A10,العملاء!$G$2:$G$201,"5. فاز")</f>
        <v>0</v>
      </c>
      <c r="E10" s="21" t="n">
        <f aca="false">IFERROR(D10/B10,0)</f>
        <v>0</v>
      </c>
      <c r="F10" s="22" t="n">
        <f aca="false">SUMIFS(العملاء!$O$2:$O$201,العملاء!$D$2:$D$201,$A10,العملاء!$G$2:$G$201,"5. فاز")</f>
        <v>0</v>
      </c>
      <c r="G10" s="23" t="str">
        <f aca="false">IFERROR(AVERAGEIFS(العملاء!$J$2:$J$201,العملاء!$D$2:$D$201,$A10),"")</f>
        <v/>
      </c>
    </row>
    <row r="11" customFormat="false" ht="15" hidden="false" customHeight="false" outlineLevel="0" collapsed="false">
      <c r="A11" s="8" t="s">
        <v>51</v>
      </c>
      <c r="B11" s="8" t="n">
        <f aca="false">COUNTIFS(العملاء!$D$2:$D$201,$A11)</f>
        <v>0</v>
      </c>
      <c r="C11" s="8" t="n">
        <f aca="false">COUNTIFS(العملاء!$D$2:$D$201,$A11,العملاء!$G$2:$G$201,"3. مؤهل")+COUNTIFS(العملاء!$D$2:$D$201,$A11,العملاء!$G$2:$G$201,"4. عرض سعر / موعد")+COUNTIFS(العملاء!$D$2:$D$201,$A11,العملاء!$G$2:$G$201,"5. فاز")</f>
        <v>0</v>
      </c>
      <c r="D11" s="8" t="n">
        <f aca="false">COUNTIFS(العملاء!$D$2:$D$201,$A11,العملاء!$G$2:$G$201,"5. فاز")</f>
        <v>0</v>
      </c>
      <c r="E11" s="21" t="n">
        <f aca="false">IFERROR(D11/B11,0)</f>
        <v>0</v>
      </c>
      <c r="F11" s="22" t="n">
        <f aca="false">SUMIFS(العملاء!$O$2:$O$201,العملاء!$D$2:$D$201,$A11,العملاء!$G$2:$G$201,"5. فاز")</f>
        <v>0</v>
      </c>
      <c r="G11" s="23" t="str">
        <f aca="false">IFERROR(AVERAGEIFS(العملاء!$J$2:$J$201,العملاء!$D$2:$D$201,$A11),"")</f>
        <v/>
      </c>
    </row>
    <row r="12" customFormat="false" ht="15" hidden="false" customHeight="false" outlineLevel="0" collapsed="false">
      <c r="A12" s="8" t="s">
        <v>52</v>
      </c>
      <c r="B12" s="8" t="n">
        <f aca="false">COUNTIFS(العملاء!$D$2:$D$201,$A12)</f>
        <v>0</v>
      </c>
      <c r="C12" s="8" t="n">
        <f aca="false">COUNTIFS(العملاء!$D$2:$D$201,$A12,العملاء!$G$2:$G$201,"3. مؤهل")+COUNTIFS(العملاء!$D$2:$D$201,$A12,العملاء!$G$2:$G$201,"4. عرض سعر / موعد")+COUNTIFS(العملاء!$D$2:$D$201,$A12,العملاء!$G$2:$G$201,"5. فاز")</f>
        <v>0</v>
      </c>
      <c r="D12" s="8" t="n">
        <f aca="false">COUNTIFS(العملاء!$D$2:$D$201,$A12,العملاء!$G$2:$G$201,"5. فاز")</f>
        <v>0</v>
      </c>
      <c r="E12" s="21" t="n">
        <f aca="false">IFERROR(D12/B12,0)</f>
        <v>0</v>
      </c>
      <c r="F12" s="22" t="n">
        <f aca="false">SUMIFS(العملاء!$O$2:$O$201,العملاء!$D$2:$D$201,$A12,العملاء!$G$2:$G$201,"5. فاز")</f>
        <v>0</v>
      </c>
      <c r="G12" s="23" t="str">
        <f aca="false">IFERROR(AVERAGEIFS(العملاء!$J$2:$J$201,العملاء!$D$2:$D$201,$A12),"")</f>
        <v/>
      </c>
    </row>
    <row r="13" customFormat="false" ht="15" hidden="false" customHeight="false" outlineLevel="0" collapsed="false">
      <c r="A13" s="8" t="s">
        <v>50</v>
      </c>
      <c r="B13" s="8" t="n">
        <f aca="false">COUNTIFS(العملاء!$D$2:$D$201,$A13)</f>
        <v>0</v>
      </c>
      <c r="C13" s="8" t="n">
        <f aca="false">COUNTIFS(العملاء!$D$2:$D$201,$A13,العملاء!$G$2:$G$201,"3. مؤهل")+COUNTIFS(العملاء!$D$2:$D$201,$A13,العملاء!$G$2:$G$201,"4. عرض سعر / موعد")+COUNTIFS(العملاء!$D$2:$D$201,$A13,العملاء!$G$2:$G$201,"5. فاز")</f>
        <v>0</v>
      </c>
      <c r="D13" s="8" t="n">
        <f aca="false">COUNTIFS(العملاء!$D$2:$D$201,$A13,العملاء!$G$2:$G$201,"5. فاز")</f>
        <v>0</v>
      </c>
      <c r="E13" s="21" t="n">
        <f aca="false">IFERROR(D13/B13,0)</f>
        <v>0</v>
      </c>
      <c r="F13" s="22" t="n">
        <f aca="false">SUMIFS(العملاء!$O$2:$O$201,العملاء!$D$2:$D$201,$A13,العملاء!$G$2:$G$201,"5. فاز")</f>
        <v>0</v>
      </c>
      <c r="G13" s="23" t="str">
        <f aca="false">IFERROR(AVERAGEIFS(العملاء!$J$2:$J$201,العملاء!$D$2:$D$201,$A13),"")</f>
        <v/>
      </c>
    </row>
    <row r="14" customFormat="false" ht="15" hidden="false" customHeight="false" outlineLevel="0" collapsed="false">
      <c r="A14" s="8" t="s">
        <v>90</v>
      </c>
      <c r="B14" s="8" t="n">
        <f aca="false">SUM(B4:B13)</f>
        <v>2</v>
      </c>
      <c r="C14" s="8" t="n">
        <f aca="false">SUM(C4:C13)</f>
        <v>1</v>
      </c>
      <c r="D14" s="8" t="n">
        <f aca="false">SUM(D4:D13)</f>
        <v>0</v>
      </c>
      <c r="E14" s="21" t="n">
        <f aca="false">IFERROR(D14/B14,0)</f>
        <v>0</v>
      </c>
      <c r="F14" s="22" t="n">
        <f aca="false">SUM(F4:F13)</f>
        <v>0</v>
      </c>
      <c r="G14" s="23" t="n">
        <f aca="false">IFERROR(AVERAGE(العملاء!$J$2:$J$201),"")</f>
        <v>347</v>
      </c>
    </row>
    <row r="16" customFormat="false" ht="15" hidden="false" customHeight="false" outlineLevel="0" collapsed="false">
      <c r="A16" s="24" t="s">
        <v>91</v>
      </c>
      <c r="B16" s="0" t="n">
        <f aca="false">COUNTIF(العملاء!$R$2:$R$201,"متأخر")</f>
        <v>0</v>
      </c>
    </row>
    <row r="17" customFormat="false" ht="15" hidden="false" customHeight="false" outlineLevel="0" collapsed="false">
      <c r="A17" s="24" t="s">
        <v>92</v>
      </c>
      <c r="B17" s="0" t="n">
        <f aca="false">COUNTIF(العملاء!$P$2:$P$201,"لم يرد بعد 3 متابعات")</f>
        <v>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9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18"/>
    <col collapsed="false" customWidth="true" hidden="false" outlineLevel="0" max="3" min="3" style="0" width="70"/>
  </cols>
  <sheetData>
    <row r="1" customFormat="false" ht="17.15" hidden="false" customHeight="false" outlineLevel="0" collapsed="false">
      <c r="A1" s="19" t="s">
        <v>93</v>
      </c>
    </row>
    <row r="3" customFormat="false" ht="15" hidden="false" customHeight="false" outlineLevel="0" collapsed="false">
      <c r="A3" s="24" t="s">
        <v>94</v>
      </c>
      <c r="B3" s="25" t="n">
        <v>46296</v>
      </c>
    </row>
    <row r="4" customFormat="false" ht="15" hidden="false" customHeight="false" outlineLevel="0" collapsed="false">
      <c r="A4" s="24" t="s">
        <v>95</v>
      </c>
      <c r="B4" s="25" t="n">
        <v>46326</v>
      </c>
    </row>
    <row r="5" customFormat="false" ht="15" hidden="false" customHeight="false" outlineLevel="0" collapsed="false">
      <c r="A5" s="24" t="s">
        <v>96</v>
      </c>
      <c r="B5" s="26" t="n">
        <v>0</v>
      </c>
    </row>
    <row r="7" customFormat="false" ht="14.15" hidden="false" customHeight="false" outlineLevel="0" collapsed="false">
      <c r="A7" s="27" t="s">
        <v>97</v>
      </c>
      <c r="B7" s="27" t="s">
        <v>98</v>
      </c>
      <c r="C7" s="27" t="s">
        <v>99</v>
      </c>
    </row>
    <row r="8" customFormat="false" ht="15" hidden="false" customHeight="false" outlineLevel="0" collapsed="false">
      <c r="A8" s="8" t="s">
        <v>100</v>
      </c>
      <c r="B8" s="23" t="n">
        <f aca="false">COUNTIFS(العملاء!$A$2:$A$201,"&gt;="&amp;$B$3,العملاء!$A$2:$A$201,"&lt;"&amp;($B$4+1))</f>
        <v>2</v>
      </c>
      <c r="C8" s="8" t="s">
        <v>101</v>
      </c>
    </row>
    <row r="9" customFormat="false" ht="15" hidden="false" customHeight="false" outlineLevel="0" collapsed="false">
      <c r="A9" s="8" t="s">
        <v>102</v>
      </c>
      <c r="B9" s="23" t="n">
        <f aca="false">COUNTIFS(العملاء!$T$2:$T$201,"نعم",العملاء!$A$2:$A$201,"&gt;="&amp;$B$3,العملاء!$A$2:$A$201,"&lt;"&amp;($B$4+1))</f>
        <v>1</v>
      </c>
      <c r="C9" s="8" t="s">
        <v>103</v>
      </c>
    </row>
    <row r="10" customFormat="false" ht="15" hidden="false" customHeight="false" outlineLevel="0" collapsed="false">
      <c r="A10" s="8" t="s">
        <v>104</v>
      </c>
      <c r="B10" s="23" t="n">
        <f aca="false">COUNTIFS(العملاء!$U$2:$U$201,"نعم",العملاء!$A$2:$A$201,"&gt;="&amp;$B$3,العملاء!$A$2:$A$201,"&lt;"&amp;($B$4+1))</f>
        <v>1</v>
      </c>
      <c r="C10" s="8" t="s">
        <v>105</v>
      </c>
    </row>
    <row r="11" customFormat="false" ht="15" hidden="false" customHeight="false" outlineLevel="0" collapsed="false">
      <c r="A11" s="8" t="s">
        <v>106</v>
      </c>
      <c r="B11" s="23" t="n">
        <f aca="false">COUNTIFS(العملاء!$V$2:$V$201,"نعم",العملاء!$A$2:$A$201,"&gt;="&amp;$B$3,العملاء!$A$2:$A$201,"&lt;"&amp;($B$4+1))</f>
        <v>0</v>
      </c>
      <c r="C11" s="8" t="s">
        <v>107</v>
      </c>
    </row>
    <row r="12" customFormat="false" ht="15" hidden="false" customHeight="false" outlineLevel="0" collapsed="false">
      <c r="A12" s="8" t="s">
        <v>108</v>
      </c>
      <c r="B12" s="23" t="n">
        <f aca="false">COUNTIFS(العملاء!$G$2:$G$201,"5. فاز",العملاء!$A$2:$A$201,"&gt;="&amp;$B$3,العملاء!$A$2:$A$201,"&lt;"&amp;($B$4+1))</f>
        <v>0</v>
      </c>
      <c r="C12" s="8" t="s">
        <v>109</v>
      </c>
    </row>
    <row r="13" customFormat="false" ht="15" hidden="false" customHeight="false" outlineLevel="0" collapsed="false">
      <c r="A13" s="8" t="s">
        <v>110</v>
      </c>
      <c r="B13" s="21" t="n">
        <f aca="false">IFERROR(B10/B9,0)</f>
        <v>1</v>
      </c>
      <c r="C13" s="8" t="s">
        <v>111</v>
      </c>
    </row>
    <row r="14" customFormat="false" ht="15" hidden="false" customHeight="false" outlineLevel="0" collapsed="false">
      <c r="A14" s="8" t="s">
        <v>112</v>
      </c>
      <c r="B14" s="21" t="n">
        <f aca="false">IFERROR(B12/B11,0)</f>
        <v>0</v>
      </c>
      <c r="C14" s="8" t="s">
        <v>113</v>
      </c>
    </row>
    <row r="15" customFormat="false" ht="26.85" hidden="false" customHeight="false" outlineLevel="0" collapsed="false">
      <c r="A15" s="8" t="s">
        <v>114</v>
      </c>
      <c r="B15" s="22" t="n">
        <f aca="false">SUMIFS(العملاء!$O$2:$O$201,العملاء!$G$2:$G$201,"5. فاز",العملاء!$D$2:$D$201,"جوجل (عادي)",العملاء!$A$2:$A$201,"&gt;="&amp;$B$3,العملاء!$A$2:$A$201,"&lt;"&amp;($B$4+1))+SUMIFS(العملاء!$O$2:$O$201,العملاء!$G$2:$G$201,"5. فاز",العملاء!$D$2:$D$201,"خرائط جوجل",العملاء!$A$2:$A$201,"&gt;="&amp;$B$3,العملاء!$A$2:$A$201,"&lt;"&amp;($B$4+1))+SUMIFS(العملاء!$O$2:$O$201,العملاء!$G$2:$G$201,"5. فاز",العملاء!$D$2:$D$201,"ChatGPT / ذكاء اصطناعي",العملاء!$A$2:$A$201,"&gt;="&amp;$B$3,العملاء!$A$2:$A$201,"&lt;"&amp;($B$4+1))</f>
        <v>0</v>
      </c>
      <c r="C15" s="8" t="s">
        <v>115</v>
      </c>
    </row>
    <row r="16" customFormat="false" ht="15" hidden="false" customHeight="false" outlineLevel="0" collapsed="false">
      <c r="A16" s="8" t="s">
        <v>116</v>
      </c>
      <c r="B16" s="22" t="n">
        <f aca="false">SUMIFS(العملاء!$O$2:$O$201,العملاء!$G$2:$G$201,"5. فاز",العملاء!$A$2:$A$201,"&gt;="&amp;$B$3,العملاء!$A$2:$A$201,"&lt;"&amp;($B$4+1))</f>
        <v>0</v>
      </c>
      <c r="C16" s="8" t="s">
        <v>117</v>
      </c>
    </row>
    <row r="17" customFormat="false" ht="26.85" hidden="false" customHeight="false" outlineLevel="0" collapsed="false">
      <c r="A17" s="8" t="s">
        <v>118</v>
      </c>
      <c r="B17" s="22" t="n">
        <f aca="false">IFERROR(B5/(COUNTIFS(العملاء!$T$2:$T$201,"نعم",العملاء!$D$2:$D$201,"إعلان جوجل",العملاء!$A$2:$A$201,"&gt;="&amp;$B$3,العملاء!$A$2:$A$201,"&lt;"&amp;($B$4+1))+COUNTIFS(العملاء!$T$2:$T$201,"نعم",العملاء!$D$2:$D$201,"إعلان ميتا",العملاء!$A$2:$A$201,"&gt;="&amp;$B$3,العملاء!$A$2:$A$201,"&lt;"&amp;($B$4+1))+COUNTIFS(العملاء!$T$2:$T$201,"نعم",العملاء!$D$2:$D$201,"تيك توك",العملاء!$A$2:$A$201,"&gt;="&amp;$B$3,العملاء!$A$2:$A$201,"&lt;"&amp;($B$4+1))),0)</f>
        <v>0</v>
      </c>
      <c r="C17" s="8" t="s">
        <v>119</v>
      </c>
    </row>
    <row r="19" customFormat="false" ht="15" hidden="false" customHeight="false" outlineLevel="0" collapsed="false">
      <c r="A19" s="28" t="s">
        <v>120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2026-10-23T15:37:47Z</dcterms:created>
  <dc:creator>openpyxl</dc:creator>
  <dc:description/>
  <dc:language>en-US</dc:language>
  <cp:lastModifiedBy/>
  <dcterms:modified xsi:type="dcterms:W3CDTF">2026-10-23T15:37:47Z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